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4355" windowHeight="6720" activeTab="1"/>
  </bookViews>
  <sheets>
    <sheet name="Kuesioner" sheetId="1" r:id="rId1"/>
    <sheet name="Observasi RPP" sheetId="3" r:id="rId2"/>
    <sheet name="Wawancara" sheetId="2" r:id="rId3"/>
  </sheets>
  <calcPr calcId="144525"/>
  <fileRecoveryPr repairLoad="1"/>
</workbook>
</file>

<file path=xl/calcChain.xml><?xml version="1.0" encoding="utf-8"?>
<calcChain xmlns="http://schemas.openxmlformats.org/spreadsheetml/2006/main">
  <c r="B41" i="3" l="1"/>
  <c r="B41" i="1"/>
  <c r="AD41" i="3"/>
  <c r="C42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6" i="1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6" i="3"/>
  <c r="AB40" i="3" l="1"/>
  <c r="AA40" i="3"/>
  <c r="Z40" i="3"/>
  <c r="X40" i="3"/>
  <c r="W40" i="3"/>
  <c r="V40" i="3"/>
  <c r="U40" i="3"/>
  <c r="T40" i="3"/>
  <c r="R40" i="3"/>
  <c r="Q40" i="3"/>
  <c r="P40" i="3"/>
  <c r="O40" i="3"/>
  <c r="M40" i="3"/>
  <c r="L40" i="3"/>
  <c r="K40" i="3"/>
  <c r="I40" i="3"/>
  <c r="H40" i="3"/>
  <c r="G40" i="3"/>
  <c r="E40" i="3"/>
  <c r="D40" i="3"/>
  <c r="C40" i="3"/>
  <c r="AB38" i="3"/>
  <c r="AB39" i="3" s="1"/>
  <c r="AA38" i="3"/>
  <c r="AA39" i="3" s="1"/>
  <c r="Z38" i="3"/>
  <c r="Z39" i="3" s="1"/>
  <c r="X38" i="3"/>
  <c r="X39" i="3" s="1"/>
  <c r="W38" i="3"/>
  <c r="W39" i="3" s="1"/>
  <c r="V38" i="3"/>
  <c r="V39" i="3" s="1"/>
  <c r="U38" i="3"/>
  <c r="U39" i="3" s="1"/>
  <c r="T38" i="3"/>
  <c r="R38" i="3"/>
  <c r="R39" i="3" s="1"/>
  <c r="Q38" i="3"/>
  <c r="Q39" i="3" s="1"/>
  <c r="P38" i="3"/>
  <c r="P39" i="3" s="1"/>
  <c r="O38" i="3"/>
  <c r="M38" i="3"/>
  <c r="M39" i="3" s="1"/>
  <c r="L38" i="3"/>
  <c r="L39" i="3" s="1"/>
  <c r="K38" i="3"/>
  <c r="K39" i="3" s="1"/>
  <c r="I38" i="3"/>
  <c r="I39" i="3" s="1"/>
  <c r="H38" i="3"/>
  <c r="H39" i="3" s="1"/>
  <c r="G38" i="3"/>
  <c r="G39" i="3" s="1"/>
  <c r="E38" i="3"/>
  <c r="E39" i="3" s="1"/>
  <c r="D38" i="3"/>
  <c r="D39" i="3" s="1"/>
  <c r="C38" i="3"/>
  <c r="AD37" i="3"/>
  <c r="AE37" i="3" s="1"/>
  <c r="AD36" i="3"/>
  <c r="AE36" i="3" s="1"/>
  <c r="AD35" i="3"/>
  <c r="AE35" i="3" s="1"/>
  <c r="AD34" i="3"/>
  <c r="AE34" i="3" s="1"/>
  <c r="AD33" i="3"/>
  <c r="AE33" i="3" s="1"/>
  <c r="AD32" i="3"/>
  <c r="AE32" i="3" s="1"/>
  <c r="AD31" i="3"/>
  <c r="AE31" i="3" s="1"/>
  <c r="AD30" i="3"/>
  <c r="AE30" i="3" s="1"/>
  <c r="AD29" i="3"/>
  <c r="AE29" i="3" s="1"/>
  <c r="AD28" i="3"/>
  <c r="AE28" i="3" s="1"/>
  <c r="AD27" i="3"/>
  <c r="AE27" i="3" s="1"/>
  <c r="AD26" i="3"/>
  <c r="AE26" i="3" s="1"/>
  <c r="AD25" i="3"/>
  <c r="AE25" i="3" s="1"/>
  <c r="AD24" i="3"/>
  <c r="AE24" i="3" s="1"/>
  <c r="AD23" i="3"/>
  <c r="AE23" i="3" s="1"/>
  <c r="AD22" i="3"/>
  <c r="AE22" i="3" s="1"/>
  <c r="AD21" i="3"/>
  <c r="AE21" i="3" s="1"/>
  <c r="AD20" i="3"/>
  <c r="AE20" i="3" s="1"/>
  <c r="AD19" i="3"/>
  <c r="AE19" i="3" s="1"/>
  <c r="AD18" i="3"/>
  <c r="AE18" i="3" s="1"/>
  <c r="AD17" i="3"/>
  <c r="AE17" i="3" s="1"/>
  <c r="AD16" i="3"/>
  <c r="AE16" i="3" s="1"/>
  <c r="AD15" i="3"/>
  <c r="AE15" i="3" s="1"/>
  <c r="AD14" i="3"/>
  <c r="AE14" i="3" s="1"/>
  <c r="AD13" i="3"/>
  <c r="AE13" i="3" s="1"/>
  <c r="AD12" i="3"/>
  <c r="AE12" i="3" s="1"/>
  <c r="AD11" i="3"/>
  <c r="AE11" i="3" s="1"/>
  <c r="AD10" i="3"/>
  <c r="AE10" i="3" s="1"/>
  <c r="AD9" i="3"/>
  <c r="AE9" i="3" s="1"/>
  <c r="AD8" i="3"/>
  <c r="AE8" i="3" s="1"/>
  <c r="AD7" i="3"/>
  <c r="AE7" i="3" s="1"/>
  <c r="AD6" i="3"/>
  <c r="AE6" i="3" s="1"/>
  <c r="D40" i="1"/>
  <c r="E40" i="1"/>
  <c r="G40" i="1"/>
  <c r="H40" i="1"/>
  <c r="I40" i="1"/>
  <c r="K40" i="1"/>
  <c r="L40" i="1"/>
  <c r="M40" i="1"/>
  <c r="O40" i="1"/>
  <c r="P40" i="1"/>
  <c r="Q40" i="1"/>
  <c r="R40" i="1"/>
  <c r="T40" i="1"/>
  <c r="U40" i="1"/>
  <c r="V40" i="1"/>
  <c r="W40" i="1"/>
  <c r="X40" i="1"/>
  <c r="Z40" i="1"/>
  <c r="AA40" i="1"/>
  <c r="AB40" i="1"/>
  <c r="C40" i="1"/>
  <c r="AD33" i="1"/>
  <c r="AE33" i="1" s="1"/>
  <c r="AD34" i="1"/>
  <c r="AE34" i="1" s="1"/>
  <c r="AD35" i="1"/>
  <c r="AE35" i="1" s="1"/>
  <c r="AD36" i="1"/>
  <c r="AE36" i="1" s="1"/>
  <c r="AD37" i="1"/>
  <c r="AE37" i="1" s="1"/>
  <c r="C38" i="1"/>
  <c r="D38" i="1"/>
  <c r="E38" i="1"/>
  <c r="G38" i="1"/>
  <c r="H38" i="1"/>
  <c r="I38" i="1"/>
  <c r="K38" i="1"/>
  <c r="L38" i="1"/>
  <c r="M38" i="1"/>
  <c r="O38" i="1"/>
  <c r="P38" i="1"/>
  <c r="Q38" i="1"/>
  <c r="R38" i="1"/>
  <c r="T38" i="1"/>
  <c r="U38" i="1"/>
  <c r="V38" i="1"/>
  <c r="W38" i="1"/>
  <c r="X38" i="1"/>
  <c r="Z38" i="1"/>
  <c r="AA38" i="1"/>
  <c r="AB38" i="1"/>
  <c r="T41" i="3" l="1"/>
  <c r="O41" i="3"/>
  <c r="C41" i="3"/>
  <c r="AD38" i="3"/>
  <c r="AD39" i="3" s="1"/>
  <c r="AE38" i="3"/>
  <c r="C39" i="3"/>
  <c r="Z41" i="3"/>
  <c r="O39" i="3"/>
  <c r="T39" i="3"/>
  <c r="K41" i="3"/>
  <c r="G41" i="3"/>
  <c r="E39" i="1"/>
  <c r="H39" i="1"/>
  <c r="I39" i="1"/>
  <c r="L39" i="1"/>
  <c r="M39" i="1"/>
  <c r="O39" i="1"/>
  <c r="P39" i="1"/>
  <c r="Q39" i="1"/>
  <c r="R39" i="1"/>
  <c r="T39" i="1"/>
  <c r="U39" i="1"/>
  <c r="V39" i="1"/>
  <c r="W39" i="1"/>
  <c r="X39" i="1"/>
  <c r="AA39" i="1"/>
  <c r="AB39" i="1"/>
  <c r="D39" i="1"/>
  <c r="AD7" i="1"/>
  <c r="AE7" i="1" s="1"/>
  <c r="AD8" i="1"/>
  <c r="AE8" i="1" s="1"/>
  <c r="AD9" i="1"/>
  <c r="AE9" i="1" s="1"/>
  <c r="AD10" i="1"/>
  <c r="AE10" i="1" s="1"/>
  <c r="AD11" i="1"/>
  <c r="AE11" i="1" s="1"/>
  <c r="AD12" i="1"/>
  <c r="AE12" i="1" s="1"/>
  <c r="AD13" i="1"/>
  <c r="AE13" i="1" s="1"/>
  <c r="AD14" i="1"/>
  <c r="AE14" i="1" s="1"/>
  <c r="AD15" i="1"/>
  <c r="AE15" i="1" s="1"/>
  <c r="AD16" i="1"/>
  <c r="AE16" i="1" s="1"/>
  <c r="AD17" i="1"/>
  <c r="AE17" i="1" s="1"/>
  <c r="AD18" i="1"/>
  <c r="AE18" i="1" s="1"/>
  <c r="AD19" i="1"/>
  <c r="AE19" i="1" s="1"/>
  <c r="AD20" i="1"/>
  <c r="AE20" i="1" s="1"/>
  <c r="AD21" i="1"/>
  <c r="AE21" i="1" s="1"/>
  <c r="AD22" i="1"/>
  <c r="AE22" i="1" s="1"/>
  <c r="AD23" i="1"/>
  <c r="AE23" i="1" s="1"/>
  <c r="AD24" i="1"/>
  <c r="AE24" i="1" s="1"/>
  <c r="AD25" i="1"/>
  <c r="AE25" i="1" s="1"/>
  <c r="AD26" i="1"/>
  <c r="AE26" i="1" s="1"/>
  <c r="AD27" i="1"/>
  <c r="AE27" i="1" s="1"/>
  <c r="AD28" i="1"/>
  <c r="AE28" i="1" s="1"/>
  <c r="AD29" i="1"/>
  <c r="AE29" i="1" s="1"/>
  <c r="AD30" i="1"/>
  <c r="AE30" i="1" s="1"/>
  <c r="AD31" i="1"/>
  <c r="AE31" i="1" s="1"/>
  <c r="AD32" i="1"/>
  <c r="AE32" i="1" s="1"/>
  <c r="AD6" i="1"/>
  <c r="AE6" i="1" s="1"/>
  <c r="C41" i="1" l="1"/>
  <c r="G41" i="1"/>
  <c r="AE38" i="1"/>
  <c r="G39" i="1"/>
  <c r="C39" i="1"/>
  <c r="O41" i="1"/>
  <c r="Z41" i="1"/>
  <c r="K41" i="1"/>
  <c r="K39" i="1"/>
  <c r="AD38" i="1"/>
  <c r="AD39" i="1" s="1"/>
  <c r="T41" i="1"/>
  <c r="Z39" i="1"/>
</calcChain>
</file>

<file path=xl/sharedStrings.xml><?xml version="1.0" encoding="utf-8"?>
<sst xmlns="http://schemas.openxmlformats.org/spreadsheetml/2006/main" count="105" uniqueCount="60">
  <si>
    <t>HASIL ANGKET KKP (KUESIONER PELAKSANAAN PEMBELAJARAN)</t>
  </si>
  <si>
    <t>TAHUN PELAJARAN 2017/2018</t>
  </si>
  <si>
    <t>NO.</t>
  </si>
  <si>
    <t>URAIAN INDIKATOR KE-</t>
  </si>
  <si>
    <t>JUMLAH</t>
  </si>
  <si>
    <t>RATA- RATA</t>
  </si>
  <si>
    <t>A</t>
  </si>
  <si>
    <t>B</t>
  </si>
  <si>
    <t>C</t>
  </si>
  <si>
    <t>D</t>
  </si>
  <si>
    <t>E</t>
  </si>
  <si>
    <t>F</t>
  </si>
  <si>
    <t>INSTRUMEN PERTANYAAN</t>
  </si>
  <si>
    <t>JAWABAN RESPONDEN</t>
  </si>
  <si>
    <t>PEDOMAN WAWANCARA</t>
  </si>
  <si>
    <t>TENTANG PELAKSANAAN PEMBELAJARAN</t>
  </si>
  <si>
    <t>Unit Kerja                     : ……………………………………………………..</t>
  </si>
  <si>
    <t>Tanggal Wawancara : ……………………………………………………..</t>
  </si>
  <si>
    <t>Nama Responden     : ……………………………………………………..</t>
  </si>
  <si>
    <t>Identitas Responden</t>
  </si>
  <si>
    <t>R-1</t>
  </si>
  <si>
    <t>R-2</t>
  </si>
  <si>
    <t>R-3</t>
  </si>
  <si>
    <t>R-4</t>
  </si>
  <si>
    <t>R-5</t>
  </si>
  <si>
    <t>R-6</t>
  </si>
  <si>
    <t>R-7</t>
  </si>
  <si>
    <t>R-8</t>
  </si>
  <si>
    <t>R-9</t>
  </si>
  <si>
    <t>R-10</t>
  </si>
  <si>
    <t>R-11</t>
  </si>
  <si>
    <t>R-12</t>
  </si>
  <si>
    <t>R-13</t>
  </si>
  <si>
    <t>R-14</t>
  </si>
  <si>
    <t>R-15</t>
  </si>
  <si>
    <t>R-16</t>
  </si>
  <si>
    <t>R-17</t>
  </si>
  <si>
    <t>R-18</t>
  </si>
  <si>
    <t>R-19</t>
  </si>
  <si>
    <t>R-20</t>
  </si>
  <si>
    <t>R-21</t>
  </si>
  <si>
    <t>R-22</t>
  </si>
  <si>
    <t>R-23</t>
  </si>
  <si>
    <t>R-24</t>
  </si>
  <si>
    <t>R-25</t>
  </si>
  <si>
    <t>R-26</t>
  </si>
  <si>
    <t>R-27</t>
  </si>
  <si>
    <t>R-28</t>
  </si>
  <si>
    <t>R-29</t>
  </si>
  <si>
    <t>R-30</t>
  </si>
  <si>
    <t>R-31</t>
  </si>
  <si>
    <t>R-32</t>
  </si>
  <si>
    <t>KODE RESPONDEN</t>
  </si>
  <si>
    <t>Bagaimana Anda menyusun rumusan indicator pembelajaran? Apa saja hal-hal yang Anda perhatikan</t>
  </si>
  <si>
    <t xml:space="preserve">Bagaimana Anda menyusun materi pelajaran dalam RPP yang Anda buat? </t>
  </si>
  <si>
    <t>Bagaimana Anda menetapkan sumber dan media pembelajaran yang digunakan dalam pembelajaran?</t>
  </si>
  <si>
    <t>Bagaimana Anda merumuskan kegiatan pembelajaran? Hal-hal apa saja yang Anda perhatikan?</t>
  </si>
  <si>
    <t>Bagaimana Anda menyusun instrumen evaluasi pembelajaran? Hal-hal apa saja yang Anda perhatikan</t>
  </si>
  <si>
    <t>Bagaimana Anda menetapkan metode, model, dan pendekatan pembelajaran yang Anda gunakan? Faktor-faktor apa saja yang Anda perhatikan?</t>
  </si>
  <si>
    <t>HASIL OBSERVASI RENCANA PELAKSANAAN PENGAJARAN (RPP) MATEMATIKA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</si>
</sst>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Berlin Sans FB Dem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0" fillId="0" borderId="13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0" fillId="0" borderId="10" xfId="0" applyBorder="1" applyAlignment="1">
      <alignment horizontal="left" vertical="top" wrapText="1" inden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3"/>
  <sheetViews>
    <sheetView topLeftCell="A17" workbookViewId="0">
      <selection activeCell="AE6" sqref="AE6:AE37"/>
    </sheetView>
  </sheetViews>
  <sheetFormatPr defaultRowHeight="15" x14ac:dyDescent="0.25"/>
  <cols>
    <col min="1" max="1" width="6" customWidth="1"/>
    <col min="2" max="2" width="14.7109375" style="1" customWidth="1"/>
    <col min="3" max="29" width="4.85546875" style="1" customWidth="1"/>
    <col min="30" max="30" width="9.5703125" bestFit="1" customWidth="1"/>
    <col min="31" max="31" width="8.85546875" customWidth="1"/>
  </cols>
  <sheetData>
    <row r="1" spans="1:31" x14ac:dyDescent="0.25">
      <c r="A1" t="s">
        <v>0</v>
      </c>
    </row>
    <row r="2" spans="1:31" x14ac:dyDescent="0.25">
      <c r="A2" t="s">
        <v>1</v>
      </c>
    </row>
    <row r="4" spans="1:31" x14ac:dyDescent="0.25">
      <c r="A4" s="41" t="s">
        <v>2</v>
      </c>
      <c r="B4" s="42" t="s">
        <v>52</v>
      </c>
      <c r="C4" s="38" t="s">
        <v>3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40"/>
      <c r="AC4" s="29"/>
      <c r="AD4" s="41" t="s">
        <v>4</v>
      </c>
      <c r="AE4" s="34" t="s">
        <v>5</v>
      </c>
    </row>
    <row r="5" spans="1:31" x14ac:dyDescent="0.25">
      <c r="A5" s="41"/>
      <c r="B5" s="43"/>
      <c r="C5" s="2">
        <v>1</v>
      </c>
      <c r="D5" s="2">
        <v>2</v>
      </c>
      <c r="E5" s="2">
        <v>3</v>
      </c>
      <c r="F5" s="24"/>
      <c r="G5" s="2">
        <v>4</v>
      </c>
      <c r="H5" s="2">
        <v>5</v>
      </c>
      <c r="I5" s="2">
        <v>6</v>
      </c>
      <c r="J5" s="24"/>
      <c r="K5" s="2">
        <v>7</v>
      </c>
      <c r="L5" s="2">
        <v>8</v>
      </c>
      <c r="M5" s="2">
        <v>9</v>
      </c>
      <c r="N5" s="24"/>
      <c r="O5" s="2">
        <v>10</v>
      </c>
      <c r="P5" s="2">
        <v>11</v>
      </c>
      <c r="Q5" s="2">
        <v>12</v>
      </c>
      <c r="R5" s="2">
        <v>13</v>
      </c>
      <c r="S5" s="24"/>
      <c r="T5" s="2">
        <v>14</v>
      </c>
      <c r="U5" s="2">
        <v>15</v>
      </c>
      <c r="V5" s="2">
        <v>16</v>
      </c>
      <c r="W5" s="2">
        <v>17</v>
      </c>
      <c r="X5" s="2">
        <v>18</v>
      </c>
      <c r="Y5" s="24"/>
      <c r="Z5" s="2">
        <v>19</v>
      </c>
      <c r="AA5" s="2">
        <v>20</v>
      </c>
      <c r="AB5" s="2">
        <v>21</v>
      </c>
      <c r="AC5" s="24"/>
      <c r="AD5" s="41"/>
      <c r="AE5" s="34"/>
    </row>
    <row r="6" spans="1:31" x14ac:dyDescent="0.25">
      <c r="A6" s="3">
        <v>1</v>
      </c>
      <c r="B6" s="20" t="s">
        <v>20</v>
      </c>
      <c r="C6" s="20">
        <v>4</v>
      </c>
      <c r="D6" s="20">
        <v>3</v>
      </c>
      <c r="E6" s="20">
        <v>2</v>
      </c>
      <c r="F6" s="30">
        <f>SUM(C6:E6)/3</f>
        <v>3</v>
      </c>
      <c r="G6" s="20">
        <v>3</v>
      </c>
      <c r="H6" s="20">
        <v>3</v>
      </c>
      <c r="I6" s="20">
        <v>2</v>
      </c>
      <c r="J6" s="30">
        <f>SUM(G6:I6)/3</f>
        <v>2.6666666666666665</v>
      </c>
      <c r="K6" s="20">
        <v>3</v>
      </c>
      <c r="L6" s="20">
        <v>2</v>
      </c>
      <c r="M6" s="20">
        <v>2</v>
      </c>
      <c r="N6" s="30">
        <f>SUM(K6:M6)/3</f>
        <v>2.3333333333333335</v>
      </c>
      <c r="O6" s="20">
        <v>3</v>
      </c>
      <c r="P6" s="20">
        <v>2</v>
      </c>
      <c r="Q6" s="20">
        <v>3</v>
      </c>
      <c r="R6" s="20">
        <v>2</v>
      </c>
      <c r="S6" s="30">
        <f>SUM(O6:R6)/4</f>
        <v>2.5</v>
      </c>
      <c r="T6" s="20">
        <v>4</v>
      </c>
      <c r="U6" s="20">
        <v>4</v>
      </c>
      <c r="V6" s="20">
        <v>4</v>
      </c>
      <c r="W6" s="20">
        <v>3</v>
      </c>
      <c r="X6" s="20">
        <v>2</v>
      </c>
      <c r="Y6" s="30">
        <f>SUM(T6:X6)/5</f>
        <v>3.4</v>
      </c>
      <c r="Z6" s="20">
        <v>3</v>
      </c>
      <c r="AA6" s="20">
        <v>3</v>
      </c>
      <c r="AB6" s="23">
        <v>3</v>
      </c>
      <c r="AC6" s="31">
        <f>SUM(Z6:AB6)/3</f>
        <v>3</v>
      </c>
      <c r="AD6" s="3">
        <f>SUM(C6:AB6)</f>
        <v>73.900000000000006</v>
      </c>
      <c r="AE6" s="5">
        <f>AD6/21</f>
        <v>3.5190476190476194</v>
      </c>
    </row>
    <row r="7" spans="1:31" x14ac:dyDescent="0.25">
      <c r="A7" s="3">
        <v>2</v>
      </c>
      <c r="B7" s="20" t="s">
        <v>21</v>
      </c>
      <c r="C7" s="20">
        <v>4</v>
      </c>
      <c r="D7" s="20">
        <v>3</v>
      </c>
      <c r="E7" s="20">
        <v>3</v>
      </c>
      <c r="F7" s="30">
        <f t="shared" ref="F7:F37" si="0">SUM(C7:E7)/3</f>
        <v>3.3333333333333335</v>
      </c>
      <c r="G7" s="20">
        <v>4</v>
      </c>
      <c r="H7" s="20">
        <v>3</v>
      </c>
      <c r="I7" s="20">
        <v>3</v>
      </c>
      <c r="J7" s="30">
        <f t="shared" ref="J7:J37" si="1">SUM(G7:I7)/3</f>
        <v>3.3333333333333335</v>
      </c>
      <c r="K7" s="20">
        <v>4</v>
      </c>
      <c r="L7" s="20">
        <v>3</v>
      </c>
      <c r="M7" s="20">
        <v>2</v>
      </c>
      <c r="N7" s="30">
        <f t="shared" ref="N7:N37" si="2">SUM(K7:M7)/3</f>
        <v>3</v>
      </c>
      <c r="O7" s="20">
        <v>3</v>
      </c>
      <c r="P7" s="20">
        <v>4</v>
      </c>
      <c r="Q7" s="20">
        <v>3</v>
      </c>
      <c r="R7" s="20">
        <v>3</v>
      </c>
      <c r="S7" s="30">
        <f t="shared" ref="S7:S37" si="3">SUM(O7:R7)/4</f>
        <v>3.25</v>
      </c>
      <c r="T7" s="20">
        <v>3</v>
      </c>
      <c r="U7" s="20">
        <v>4</v>
      </c>
      <c r="V7" s="20">
        <v>3</v>
      </c>
      <c r="W7" s="20">
        <v>3</v>
      </c>
      <c r="X7" s="20">
        <v>3</v>
      </c>
      <c r="Y7" s="30">
        <f t="shared" ref="Y7:Y37" si="4">SUM(T7:X7)/5</f>
        <v>3.2</v>
      </c>
      <c r="Z7" s="20">
        <v>3</v>
      </c>
      <c r="AA7" s="20">
        <v>3</v>
      </c>
      <c r="AB7" s="1">
        <v>4</v>
      </c>
      <c r="AC7" s="31">
        <f t="shared" ref="AC7:AC37" si="5">SUM(Z7:AB7)/3</f>
        <v>3.3333333333333335</v>
      </c>
      <c r="AD7" s="3">
        <f t="shared" ref="AD7:AD32" si="6">SUM(C7:AB7)</f>
        <v>84.116666666666674</v>
      </c>
      <c r="AE7" s="5">
        <f t="shared" ref="AE7:AE32" si="7">AD7/21</f>
        <v>4.0055555555555555</v>
      </c>
    </row>
    <row r="8" spans="1:31" x14ac:dyDescent="0.25">
      <c r="A8" s="3">
        <v>3</v>
      </c>
      <c r="B8" s="20" t="s">
        <v>22</v>
      </c>
      <c r="C8" s="20">
        <v>3</v>
      </c>
      <c r="D8" s="20">
        <v>3</v>
      </c>
      <c r="E8" s="20">
        <v>2</v>
      </c>
      <c r="F8" s="30">
        <f t="shared" si="0"/>
        <v>2.6666666666666665</v>
      </c>
      <c r="G8" s="20">
        <v>3</v>
      </c>
      <c r="H8" s="20">
        <v>3</v>
      </c>
      <c r="I8" s="20">
        <v>2</v>
      </c>
      <c r="J8" s="30">
        <f t="shared" si="1"/>
        <v>2.6666666666666665</v>
      </c>
      <c r="K8" s="20">
        <v>2</v>
      </c>
      <c r="L8" s="20">
        <v>3</v>
      </c>
      <c r="M8" s="20">
        <v>3</v>
      </c>
      <c r="N8" s="30">
        <f t="shared" si="2"/>
        <v>2.6666666666666665</v>
      </c>
      <c r="O8" s="20">
        <v>3</v>
      </c>
      <c r="P8" s="20">
        <v>3</v>
      </c>
      <c r="Q8" s="20">
        <v>3</v>
      </c>
      <c r="R8" s="20">
        <v>2</v>
      </c>
      <c r="S8" s="30">
        <f t="shared" si="3"/>
        <v>2.75</v>
      </c>
      <c r="T8" s="20">
        <v>2</v>
      </c>
      <c r="U8" s="20">
        <v>3</v>
      </c>
      <c r="V8" s="20">
        <v>2</v>
      </c>
      <c r="W8" s="20">
        <v>2</v>
      </c>
      <c r="X8" s="20">
        <v>2</v>
      </c>
      <c r="Y8" s="30">
        <f t="shared" si="4"/>
        <v>2.2000000000000002</v>
      </c>
      <c r="Z8" s="20">
        <v>2</v>
      </c>
      <c r="AA8" s="20">
        <v>2</v>
      </c>
      <c r="AB8" s="23">
        <v>1</v>
      </c>
      <c r="AC8" s="31">
        <f t="shared" si="5"/>
        <v>1.6666666666666667</v>
      </c>
      <c r="AD8" s="3">
        <f t="shared" si="6"/>
        <v>63.95</v>
      </c>
      <c r="AE8" s="5">
        <f t="shared" si="7"/>
        <v>3.0452380952380955</v>
      </c>
    </row>
    <row r="9" spans="1:31" x14ac:dyDescent="0.25">
      <c r="A9" s="3">
        <v>4</v>
      </c>
      <c r="B9" s="20" t="s">
        <v>23</v>
      </c>
      <c r="C9" s="20">
        <v>4</v>
      </c>
      <c r="D9" s="20">
        <v>3</v>
      </c>
      <c r="E9" s="20">
        <v>1</v>
      </c>
      <c r="F9" s="30">
        <f t="shared" si="0"/>
        <v>2.6666666666666665</v>
      </c>
      <c r="G9" s="20">
        <v>1</v>
      </c>
      <c r="H9" s="20">
        <v>3</v>
      </c>
      <c r="I9" s="20">
        <v>1</v>
      </c>
      <c r="J9" s="30">
        <f t="shared" si="1"/>
        <v>1.6666666666666667</v>
      </c>
      <c r="K9" s="20">
        <v>1</v>
      </c>
      <c r="L9" s="20">
        <v>2</v>
      </c>
      <c r="M9" s="20">
        <v>2</v>
      </c>
      <c r="N9" s="30">
        <f t="shared" si="2"/>
        <v>1.6666666666666667</v>
      </c>
      <c r="O9" s="20">
        <v>1</v>
      </c>
      <c r="P9" s="20">
        <v>1</v>
      </c>
      <c r="Q9" s="20">
        <v>0</v>
      </c>
      <c r="R9" s="20">
        <v>1</v>
      </c>
      <c r="S9" s="30">
        <f t="shared" si="3"/>
        <v>0.75</v>
      </c>
      <c r="T9" s="20">
        <v>2</v>
      </c>
      <c r="U9" s="20">
        <v>2</v>
      </c>
      <c r="V9" s="20">
        <v>2</v>
      </c>
      <c r="W9" s="20">
        <v>1</v>
      </c>
      <c r="X9" s="20">
        <v>2</v>
      </c>
      <c r="Y9" s="30">
        <f t="shared" si="4"/>
        <v>1.8</v>
      </c>
      <c r="Z9" s="20">
        <v>2</v>
      </c>
      <c r="AA9" s="20">
        <v>2</v>
      </c>
      <c r="AB9" s="23">
        <v>2</v>
      </c>
      <c r="AC9" s="31">
        <f t="shared" si="5"/>
        <v>2</v>
      </c>
      <c r="AD9" s="3">
        <f t="shared" si="6"/>
        <v>44.55</v>
      </c>
      <c r="AE9" s="5">
        <f t="shared" si="7"/>
        <v>2.1214285714285714</v>
      </c>
    </row>
    <row r="10" spans="1:31" x14ac:dyDescent="0.25">
      <c r="A10" s="3">
        <v>5</v>
      </c>
      <c r="B10" s="20" t="s">
        <v>24</v>
      </c>
      <c r="C10" s="20">
        <v>4</v>
      </c>
      <c r="D10" s="20">
        <v>3</v>
      </c>
      <c r="E10" s="20">
        <v>3</v>
      </c>
      <c r="F10" s="30">
        <f t="shared" si="0"/>
        <v>3.3333333333333335</v>
      </c>
      <c r="G10" s="20">
        <v>4</v>
      </c>
      <c r="H10" s="20">
        <v>3</v>
      </c>
      <c r="I10" s="20">
        <v>3</v>
      </c>
      <c r="J10" s="30">
        <f t="shared" si="1"/>
        <v>3.3333333333333335</v>
      </c>
      <c r="K10" s="20">
        <v>4</v>
      </c>
      <c r="L10" s="20">
        <v>3</v>
      </c>
      <c r="M10" s="20">
        <v>2</v>
      </c>
      <c r="N10" s="30">
        <f t="shared" si="2"/>
        <v>3</v>
      </c>
      <c r="O10" s="20">
        <v>3</v>
      </c>
      <c r="P10" s="20">
        <v>4</v>
      </c>
      <c r="Q10" s="20">
        <v>3</v>
      </c>
      <c r="R10" s="20">
        <v>3</v>
      </c>
      <c r="S10" s="30">
        <f t="shared" si="3"/>
        <v>3.25</v>
      </c>
      <c r="T10" s="20">
        <v>3</v>
      </c>
      <c r="U10" s="20">
        <v>4</v>
      </c>
      <c r="V10" s="20">
        <v>3</v>
      </c>
      <c r="W10" s="20">
        <v>3</v>
      </c>
      <c r="X10" s="20">
        <v>3</v>
      </c>
      <c r="Y10" s="30">
        <f t="shared" si="4"/>
        <v>3.2</v>
      </c>
      <c r="Z10" s="20">
        <v>3</v>
      </c>
      <c r="AA10" s="20">
        <v>3</v>
      </c>
      <c r="AB10" s="1">
        <v>4</v>
      </c>
      <c r="AC10" s="31">
        <f t="shared" si="5"/>
        <v>3.3333333333333335</v>
      </c>
      <c r="AD10" s="3">
        <f t="shared" si="6"/>
        <v>84.116666666666674</v>
      </c>
      <c r="AE10" s="5">
        <f t="shared" si="7"/>
        <v>4.0055555555555555</v>
      </c>
    </row>
    <row r="11" spans="1:31" x14ac:dyDescent="0.25">
      <c r="A11" s="3">
        <v>6</v>
      </c>
      <c r="B11" s="20" t="s">
        <v>25</v>
      </c>
      <c r="C11" s="20">
        <v>4</v>
      </c>
      <c r="D11" s="20">
        <v>3</v>
      </c>
      <c r="E11" s="20">
        <v>1</v>
      </c>
      <c r="F11" s="30">
        <f t="shared" si="0"/>
        <v>2.6666666666666665</v>
      </c>
      <c r="G11" s="20">
        <v>1</v>
      </c>
      <c r="H11" s="20">
        <v>3</v>
      </c>
      <c r="I11" s="20">
        <v>1</v>
      </c>
      <c r="J11" s="30">
        <f t="shared" si="1"/>
        <v>1.6666666666666667</v>
      </c>
      <c r="K11" s="20">
        <v>1</v>
      </c>
      <c r="L11" s="20">
        <v>2</v>
      </c>
      <c r="M11" s="20">
        <v>2</v>
      </c>
      <c r="N11" s="30">
        <f t="shared" si="2"/>
        <v>1.6666666666666667</v>
      </c>
      <c r="O11" s="20">
        <v>1</v>
      </c>
      <c r="P11" s="20">
        <v>1</v>
      </c>
      <c r="Q11" s="20">
        <v>0</v>
      </c>
      <c r="R11" s="20">
        <v>1</v>
      </c>
      <c r="S11" s="30">
        <f t="shared" si="3"/>
        <v>0.75</v>
      </c>
      <c r="T11" s="20">
        <v>2</v>
      </c>
      <c r="U11" s="20">
        <v>2</v>
      </c>
      <c r="V11" s="20">
        <v>2</v>
      </c>
      <c r="W11" s="20">
        <v>1</v>
      </c>
      <c r="X11" s="20">
        <v>2</v>
      </c>
      <c r="Y11" s="30">
        <f t="shared" si="4"/>
        <v>1.8</v>
      </c>
      <c r="Z11" s="20">
        <v>2</v>
      </c>
      <c r="AA11" s="20">
        <v>2</v>
      </c>
      <c r="AB11" s="23">
        <v>2</v>
      </c>
      <c r="AC11" s="31">
        <f t="shared" si="5"/>
        <v>2</v>
      </c>
      <c r="AD11" s="3">
        <f t="shared" si="6"/>
        <v>44.55</v>
      </c>
      <c r="AE11" s="5">
        <f t="shared" si="7"/>
        <v>2.1214285714285714</v>
      </c>
    </row>
    <row r="12" spans="1:31" x14ac:dyDescent="0.25">
      <c r="A12" s="3">
        <v>7</v>
      </c>
      <c r="B12" s="20" t="s">
        <v>26</v>
      </c>
      <c r="C12" s="20">
        <v>4</v>
      </c>
      <c r="D12" s="20">
        <v>1</v>
      </c>
      <c r="E12" s="20">
        <v>2</v>
      </c>
      <c r="F12" s="30">
        <f t="shared" si="0"/>
        <v>2.3333333333333335</v>
      </c>
      <c r="G12" s="20">
        <v>3</v>
      </c>
      <c r="H12" s="20">
        <v>3</v>
      </c>
      <c r="I12" s="20">
        <v>1</v>
      </c>
      <c r="J12" s="30">
        <f t="shared" si="1"/>
        <v>2.3333333333333335</v>
      </c>
      <c r="K12" s="20">
        <v>2</v>
      </c>
      <c r="L12" s="20">
        <v>3</v>
      </c>
      <c r="M12" s="20">
        <v>2</v>
      </c>
      <c r="N12" s="30">
        <f t="shared" si="2"/>
        <v>2.3333333333333335</v>
      </c>
      <c r="O12" s="20">
        <v>1</v>
      </c>
      <c r="P12" s="20">
        <v>1</v>
      </c>
      <c r="Q12" s="20">
        <v>2</v>
      </c>
      <c r="R12" s="20">
        <v>2</v>
      </c>
      <c r="S12" s="30">
        <f t="shared" si="3"/>
        <v>1.5</v>
      </c>
      <c r="T12" s="20">
        <v>4</v>
      </c>
      <c r="U12" s="20">
        <v>2</v>
      </c>
      <c r="V12" s="20">
        <v>2</v>
      </c>
      <c r="W12" s="20">
        <v>2</v>
      </c>
      <c r="X12" s="20">
        <v>3</v>
      </c>
      <c r="Y12" s="30">
        <f t="shared" si="4"/>
        <v>2.6</v>
      </c>
      <c r="Z12" s="20">
        <v>2</v>
      </c>
      <c r="AA12" s="20">
        <v>2</v>
      </c>
      <c r="AB12" s="23">
        <v>2</v>
      </c>
      <c r="AC12" s="31">
        <f t="shared" si="5"/>
        <v>2</v>
      </c>
      <c r="AD12" s="3">
        <f t="shared" si="6"/>
        <v>57.1</v>
      </c>
      <c r="AE12" s="5">
        <f t="shared" si="7"/>
        <v>2.7190476190476192</v>
      </c>
    </row>
    <row r="13" spans="1:31" x14ac:dyDescent="0.25">
      <c r="A13" s="3">
        <v>8</v>
      </c>
      <c r="B13" s="20" t="s">
        <v>27</v>
      </c>
      <c r="C13" s="20">
        <v>4</v>
      </c>
      <c r="D13" s="20">
        <v>3</v>
      </c>
      <c r="E13" s="20">
        <v>1</v>
      </c>
      <c r="F13" s="30">
        <f t="shared" si="0"/>
        <v>2.6666666666666665</v>
      </c>
      <c r="G13" s="20">
        <v>4</v>
      </c>
      <c r="H13" s="20">
        <v>3</v>
      </c>
      <c r="I13" s="20">
        <v>3</v>
      </c>
      <c r="J13" s="30">
        <f t="shared" si="1"/>
        <v>3.3333333333333335</v>
      </c>
      <c r="K13" s="20">
        <v>4</v>
      </c>
      <c r="L13" s="20">
        <v>3</v>
      </c>
      <c r="M13" s="20">
        <v>2</v>
      </c>
      <c r="N13" s="30">
        <f t="shared" si="2"/>
        <v>3</v>
      </c>
      <c r="O13" s="20">
        <v>3</v>
      </c>
      <c r="P13" s="20">
        <v>3</v>
      </c>
      <c r="Q13" s="20">
        <v>3</v>
      </c>
      <c r="R13" s="20">
        <v>3</v>
      </c>
      <c r="S13" s="30">
        <f t="shared" si="3"/>
        <v>3</v>
      </c>
      <c r="T13" s="20">
        <v>3</v>
      </c>
      <c r="U13" s="20">
        <v>4</v>
      </c>
      <c r="V13" s="20">
        <v>3</v>
      </c>
      <c r="W13" s="20">
        <v>3</v>
      </c>
      <c r="X13" s="20">
        <v>1</v>
      </c>
      <c r="Y13" s="30">
        <f t="shared" si="4"/>
        <v>2.8</v>
      </c>
      <c r="Z13" s="20">
        <v>3</v>
      </c>
      <c r="AA13" s="20">
        <v>1</v>
      </c>
      <c r="AB13" s="1">
        <v>3</v>
      </c>
      <c r="AC13" s="31">
        <f t="shared" si="5"/>
        <v>2.3333333333333335</v>
      </c>
      <c r="AD13" s="3">
        <f t="shared" si="6"/>
        <v>74.8</v>
      </c>
      <c r="AE13" s="5">
        <f t="shared" si="7"/>
        <v>3.5619047619047617</v>
      </c>
    </row>
    <row r="14" spans="1:31" x14ac:dyDescent="0.25">
      <c r="A14" s="3">
        <v>9</v>
      </c>
      <c r="B14" s="20" t="s">
        <v>28</v>
      </c>
      <c r="C14" s="20">
        <v>2</v>
      </c>
      <c r="D14" s="20">
        <v>1</v>
      </c>
      <c r="E14" s="20">
        <v>1</v>
      </c>
      <c r="F14" s="30">
        <f t="shared" si="0"/>
        <v>1.3333333333333333</v>
      </c>
      <c r="G14" s="20">
        <v>3</v>
      </c>
      <c r="H14" s="20">
        <v>3</v>
      </c>
      <c r="I14" s="20">
        <v>2</v>
      </c>
      <c r="J14" s="30">
        <f t="shared" si="1"/>
        <v>2.6666666666666665</v>
      </c>
      <c r="K14" s="20">
        <v>3</v>
      </c>
      <c r="L14" s="20">
        <v>2</v>
      </c>
      <c r="M14" s="20">
        <v>2</v>
      </c>
      <c r="N14" s="30">
        <f t="shared" si="2"/>
        <v>2.3333333333333335</v>
      </c>
      <c r="O14" s="20">
        <v>2</v>
      </c>
      <c r="P14" s="20">
        <v>2</v>
      </c>
      <c r="Q14" s="20">
        <v>2</v>
      </c>
      <c r="R14" s="20">
        <v>2</v>
      </c>
      <c r="S14" s="30">
        <f t="shared" si="3"/>
        <v>2</v>
      </c>
      <c r="T14" s="20">
        <v>2</v>
      </c>
      <c r="U14" s="20">
        <v>2</v>
      </c>
      <c r="V14" s="20">
        <v>2</v>
      </c>
      <c r="W14" s="20">
        <v>1</v>
      </c>
      <c r="X14" s="20">
        <v>2</v>
      </c>
      <c r="Y14" s="30">
        <f t="shared" si="4"/>
        <v>1.8</v>
      </c>
      <c r="Z14" s="20">
        <v>1</v>
      </c>
      <c r="AA14" s="20">
        <v>1</v>
      </c>
      <c r="AB14" s="23">
        <v>2</v>
      </c>
      <c r="AC14" s="31">
        <f t="shared" si="5"/>
        <v>1.3333333333333333</v>
      </c>
      <c r="AD14" s="3">
        <f t="shared" si="6"/>
        <v>50.133333333333326</v>
      </c>
      <c r="AE14" s="5">
        <f t="shared" si="7"/>
        <v>2.3873015873015868</v>
      </c>
    </row>
    <row r="15" spans="1:31" x14ac:dyDescent="0.25">
      <c r="A15" s="3">
        <v>10</v>
      </c>
      <c r="B15" s="20" t="s">
        <v>29</v>
      </c>
      <c r="C15" s="20">
        <v>4</v>
      </c>
      <c r="D15" s="20">
        <v>3</v>
      </c>
      <c r="E15" s="20">
        <v>3</v>
      </c>
      <c r="F15" s="30">
        <f t="shared" si="0"/>
        <v>3.3333333333333335</v>
      </c>
      <c r="G15" s="20">
        <v>3</v>
      </c>
      <c r="H15" s="20">
        <v>3</v>
      </c>
      <c r="I15" s="20">
        <v>3</v>
      </c>
      <c r="J15" s="30">
        <f t="shared" si="1"/>
        <v>3</v>
      </c>
      <c r="K15" s="20">
        <v>3</v>
      </c>
      <c r="L15" s="20">
        <v>3</v>
      </c>
      <c r="M15" s="20">
        <v>3</v>
      </c>
      <c r="N15" s="30">
        <f t="shared" si="2"/>
        <v>3</v>
      </c>
      <c r="O15" s="20">
        <v>3</v>
      </c>
      <c r="P15" s="20">
        <v>3</v>
      </c>
      <c r="Q15" s="20">
        <v>3</v>
      </c>
      <c r="R15" s="20">
        <v>3</v>
      </c>
      <c r="S15" s="30">
        <f t="shared" si="3"/>
        <v>3</v>
      </c>
      <c r="T15" s="20">
        <v>3</v>
      </c>
      <c r="U15" s="20">
        <v>3</v>
      </c>
      <c r="V15" s="20">
        <v>3</v>
      </c>
      <c r="W15" s="20">
        <v>3</v>
      </c>
      <c r="X15" s="20">
        <v>2</v>
      </c>
      <c r="Y15" s="30">
        <f t="shared" si="4"/>
        <v>2.8</v>
      </c>
      <c r="Z15" s="20">
        <v>3</v>
      </c>
      <c r="AA15" s="20">
        <v>3</v>
      </c>
      <c r="AB15" s="23">
        <v>3</v>
      </c>
      <c r="AC15" s="31">
        <f t="shared" si="5"/>
        <v>3</v>
      </c>
      <c r="AD15" s="3">
        <f t="shared" si="6"/>
        <v>78.13333333333334</v>
      </c>
      <c r="AE15" s="5">
        <f t="shared" si="7"/>
        <v>3.7206349206349207</v>
      </c>
    </row>
    <row r="16" spans="1:31" x14ac:dyDescent="0.25">
      <c r="A16" s="3">
        <v>11</v>
      </c>
      <c r="B16" s="20" t="s">
        <v>30</v>
      </c>
      <c r="C16" s="20">
        <v>4</v>
      </c>
      <c r="D16" s="20">
        <v>1</v>
      </c>
      <c r="E16" s="20">
        <v>2</v>
      </c>
      <c r="F16" s="30">
        <f t="shared" si="0"/>
        <v>2.3333333333333335</v>
      </c>
      <c r="G16" s="20">
        <v>3</v>
      </c>
      <c r="H16" s="20">
        <v>3</v>
      </c>
      <c r="I16" s="20">
        <v>1</v>
      </c>
      <c r="J16" s="30">
        <f t="shared" si="1"/>
        <v>2.3333333333333335</v>
      </c>
      <c r="K16" s="20">
        <v>2</v>
      </c>
      <c r="L16" s="20">
        <v>3</v>
      </c>
      <c r="M16" s="20">
        <v>2</v>
      </c>
      <c r="N16" s="30">
        <f t="shared" si="2"/>
        <v>2.3333333333333335</v>
      </c>
      <c r="O16" s="20">
        <v>1</v>
      </c>
      <c r="P16" s="20">
        <v>1</v>
      </c>
      <c r="Q16" s="20">
        <v>2</v>
      </c>
      <c r="R16" s="20">
        <v>2</v>
      </c>
      <c r="S16" s="30">
        <f t="shared" si="3"/>
        <v>1.5</v>
      </c>
      <c r="T16" s="20">
        <v>4</v>
      </c>
      <c r="U16" s="20">
        <v>2</v>
      </c>
      <c r="V16" s="20">
        <v>2</v>
      </c>
      <c r="W16" s="20">
        <v>2</v>
      </c>
      <c r="X16" s="20">
        <v>3</v>
      </c>
      <c r="Y16" s="30">
        <f t="shared" si="4"/>
        <v>2.6</v>
      </c>
      <c r="Z16" s="20">
        <v>2</v>
      </c>
      <c r="AA16" s="20">
        <v>2</v>
      </c>
      <c r="AB16" s="23">
        <v>2</v>
      </c>
      <c r="AC16" s="31">
        <f t="shared" si="5"/>
        <v>2</v>
      </c>
      <c r="AD16" s="3">
        <f t="shared" si="6"/>
        <v>57.1</v>
      </c>
      <c r="AE16" s="5">
        <f t="shared" si="7"/>
        <v>2.7190476190476192</v>
      </c>
    </row>
    <row r="17" spans="1:31" x14ac:dyDescent="0.25">
      <c r="A17" s="3">
        <v>12</v>
      </c>
      <c r="B17" s="20" t="s">
        <v>31</v>
      </c>
      <c r="C17" s="20">
        <v>4</v>
      </c>
      <c r="D17" s="20">
        <v>3</v>
      </c>
      <c r="E17" s="20">
        <v>3</v>
      </c>
      <c r="F17" s="30">
        <f t="shared" si="0"/>
        <v>3.3333333333333335</v>
      </c>
      <c r="G17" s="20">
        <v>3</v>
      </c>
      <c r="H17" s="20">
        <v>3</v>
      </c>
      <c r="I17" s="20">
        <v>3</v>
      </c>
      <c r="J17" s="30">
        <f t="shared" si="1"/>
        <v>3</v>
      </c>
      <c r="K17" s="20">
        <v>3</v>
      </c>
      <c r="L17" s="20">
        <v>3</v>
      </c>
      <c r="M17" s="20">
        <v>3</v>
      </c>
      <c r="N17" s="30">
        <f t="shared" si="2"/>
        <v>3</v>
      </c>
      <c r="O17" s="20">
        <v>3</v>
      </c>
      <c r="P17" s="20">
        <v>4</v>
      </c>
      <c r="Q17" s="20">
        <v>3</v>
      </c>
      <c r="R17" s="20">
        <v>3</v>
      </c>
      <c r="S17" s="30">
        <f t="shared" si="3"/>
        <v>3.25</v>
      </c>
      <c r="T17" s="20">
        <v>4</v>
      </c>
      <c r="U17" s="20">
        <v>3</v>
      </c>
      <c r="V17" s="20">
        <v>3</v>
      </c>
      <c r="W17" s="20">
        <v>3</v>
      </c>
      <c r="X17" s="20">
        <v>3</v>
      </c>
      <c r="Y17" s="30">
        <f t="shared" si="4"/>
        <v>3.2</v>
      </c>
      <c r="Z17" s="20">
        <v>3</v>
      </c>
      <c r="AA17" s="20">
        <v>4</v>
      </c>
      <c r="AB17" s="23">
        <v>3</v>
      </c>
      <c r="AC17" s="31">
        <f t="shared" si="5"/>
        <v>3.3333333333333335</v>
      </c>
      <c r="AD17" s="3">
        <f t="shared" si="6"/>
        <v>82.783333333333346</v>
      </c>
      <c r="AE17" s="5">
        <f t="shared" si="7"/>
        <v>3.9420634920634927</v>
      </c>
    </row>
    <row r="18" spans="1:31" x14ac:dyDescent="0.25">
      <c r="A18" s="3">
        <v>13</v>
      </c>
      <c r="B18" s="20" t="s">
        <v>32</v>
      </c>
      <c r="C18" s="20">
        <v>2</v>
      </c>
      <c r="D18" s="20">
        <v>1</v>
      </c>
      <c r="E18" s="20">
        <v>1</v>
      </c>
      <c r="F18" s="30">
        <f t="shared" si="0"/>
        <v>1.3333333333333333</v>
      </c>
      <c r="G18" s="20">
        <v>3</v>
      </c>
      <c r="H18" s="20">
        <v>3</v>
      </c>
      <c r="I18" s="20">
        <v>2</v>
      </c>
      <c r="J18" s="30">
        <f t="shared" si="1"/>
        <v>2.6666666666666665</v>
      </c>
      <c r="K18" s="20">
        <v>3</v>
      </c>
      <c r="L18" s="20">
        <v>2</v>
      </c>
      <c r="M18" s="20">
        <v>2</v>
      </c>
      <c r="N18" s="30">
        <f t="shared" si="2"/>
        <v>2.3333333333333335</v>
      </c>
      <c r="O18" s="20">
        <v>2</v>
      </c>
      <c r="P18" s="20">
        <v>2</v>
      </c>
      <c r="Q18" s="20">
        <v>2</v>
      </c>
      <c r="R18" s="20">
        <v>2</v>
      </c>
      <c r="S18" s="30">
        <f t="shared" si="3"/>
        <v>2</v>
      </c>
      <c r="T18" s="20">
        <v>2</v>
      </c>
      <c r="U18" s="20">
        <v>2</v>
      </c>
      <c r="V18" s="20">
        <v>2</v>
      </c>
      <c r="W18" s="20">
        <v>1</v>
      </c>
      <c r="X18" s="20">
        <v>2</v>
      </c>
      <c r="Y18" s="30">
        <f t="shared" si="4"/>
        <v>1.8</v>
      </c>
      <c r="Z18" s="20">
        <v>1</v>
      </c>
      <c r="AA18" s="20">
        <v>1</v>
      </c>
      <c r="AB18" s="23">
        <v>2</v>
      </c>
      <c r="AC18" s="31">
        <f t="shared" si="5"/>
        <v>1.3333333333333333</v>
      </c>
      <c r="AD18" s="3">
        <f t="shared" si="6"/>
        <v>50.133333333333326</v>
      </c>
      <c r="AE18" s="5">
        <f t="shared" si="7"/>
        <v>2.3873015873015868</v>
      </c>
    </row>
    <row r="19" spans="1:31" x14ac:dyDescent="0.25">
      <c r="A19" s="3">
        <v>14</v>
      </c>
      <c r="B19" s="20" t="s">
        <v>33</v>
      </c>
      <c r="C19" s="20">
        <v>4</v>
      </c>
      <c r="D19" s="20">
        <v>3</v>
      </c>
      <c r="E19" s="20">
        <v>1</v>
      </c>
      <c r="F19" s="30">
        <f t="shared" si="0"/>
        <v>2.6666666666666665</v>
      </c>
      <c r="G19" s="20">
        <v>1</v>
      </c>
      <c r="H19" s="20">
        <v>3</v>
      </c>
      <c r="I19" s="20">
        <v>1</v>
      </c>
      <c r="J19" s="30">
        <f t="shared" si="1"/>
        <v>1.6666666666666667</v>
      </c>
      <c r="K19" s="20">
        <v>1</v>
      </c>
      <c r="L19" s="20">
        <v>2</v>
      </c>
      <c r="M19" s="20">
        <v>2</v>
      </c>
      <c r="N19" s="30">
        <f t="shared" si="2"/>
        <v>1.6666666666666667</v>
      </c>
      <c r="O19" s="20">
        <v>1</v>
      </c>
      <c r="P19" s="20">
        <v>1</v>
      </c>
      <c r="Q19" s="20">
        <v>0</v>
      </c>
      <c r="R19" s="20">
        <v>1</v>
      </c>
      <c r="S19" s="30">
        <f t="shared" si="3"/>
        <v>0.75</v>
      </c>
      <c r="T19" s="20">
        <v>2</v>
      </c>
      <c r="U19" s="20">
        <v>2</v>
      </c>
      <c r="V19" s="20">
        <v>2</v>
      </c>
      <c r="W19" s="20">
        <v>1</v>
      </c>
      <c r="X19" s="20">
        <v>2</v>
      </c>
      <c r="Y19" s="30">
        <f t="shared" si="4"/>
        <v>1.8</v>
      </c>
      <c r="Z19" s="20">
        <v>2</v>
      </c>
      <c r="AA19" s="20">
        <v>2</v>
      </c>
      <c r="AB19" s="23">
        <v>2</v>
      </c>
      <c r="AC19" s="31">
        <f t="shared" si="5"/>
        <v>2</v>
      </c>
      <c r="AD19" s="3">
        <f t="shared" si="6"/>
        <v>44.55</v>
      </c>
      <c r="AE19" s="5">
        <f t="shared" si="7"/>
        <v>2.1214285714285714</v>
      </c>
    </row>
    <row r="20" spans="1:31" x14ac:dyDescent="0.25">
      <c r="A20" s="3">
        <v>15</v>
      </c>
      <c r="B20" s="20" t="s">
        <v>34</v>
      </c>
      <c r="C20" s="20">
        <v>3</v>
      </c>
      <c r="D20" s="20">
        <v>2</v>
      </c>
      <c r="E20" s="20">
        <v>1</v>
      </c>
      <c r="F20" s="30">
        <f t="shared" si="0"/>
        <v>2</v>
      </c>
      <c r="G20" s="20">
        <v>3</v>
      </c>
      <c r="H20" s="20">
        <v>2</v>
      </c>
      <c r="I20" s="20">
        <v>2</v>
      </c>
      <c r="J20" s="30">
        <f t="shared" si="1"/>
        <v>2.3333333333333335</v>
      </c>
      <c r="K20" s="20">
        <v>3</v>
      </c>
      <c r="L20" s="20">
        <v>2</v>
      </c>
      <c r="M20" s="20">
        <v>1</v>
      </c>
      <c r="N20" s="30">
        <f t="shared" si="2"/>
        <v>2</v>
      </c>
      <c r="O20" s="20">
        <v>3</v>
      </c>
      <c r="P20" s="20">
        <v>3</v>
      </c>
      <c r="Q20" s="20">
        <v>2</v>
      </c>
      <c r="R20" s="20">
        <v>2</v>
      </c>
      <c r="S20" s="30">
        <f t="shared" si="3"/>
        <v>2.5</v>
      </c>
      <c r="T20" s="20">
        <v>3</v>
      </c>
      <c r="U20" s="20">
        <v>3</v>
      </c>
      <c r="V20" s="20">
        <v>2</v>
      </c>
      <c r="W20" s="20">
        <v>1</v>
      </c>
      <c r="X20" s="20">
        <v>1</v>
      </c>
      <c r="Y20" s="30">
        <f t="shared" si="4"/>
        <v>2</v>
      </c>
      <c r="Z20" s="20">
        <v>3</v>
      </c>
      <c r="AA20" s="20">
        <v>2</v>
      </c>
      <c r="AB20" s="1">
        <v>1</v>
      </c>
      <c r="AC20" s="31">
        <f t="shared" si="5"/>
        <v>2</v>
      </c>
      <c r="AD20" s="3">
        <f t="shared" si="6"/>
        <v>55.833333333333329</v>
      </c>
      <c r="AE20" s="5">
        <f t="shared" si="7"/>
        <v>2.6587301587301586</v>
      </c>
    </row>
    <row r="21" spans="1:31" x14ac:dyDescent="0.25">
      <c r="A21" s="3">
        <v>16</v>
      </c>
      <c r="B21" s="20" t="s">
        <v>35</v>
      </c>
      <c r="C21" s="20">
        <v>2</v>
      </c>
      <c r="D21" s="20">
        <v>1</v>
      </c>
      <c r="E21" s="20">
        <v>1</v>
      </c>
      <c r="F21" s="30">
        <f t="shared" si="0"/>
        <v>1.3333333333333333</v>
      </c>
      <c r="G21" s="20">
        <v>3</v>
      </c>
      <c r="H21" s="20">
        <v>3</v>
      </c>
      <c r="I21" s="20">
        <v>2</v>
      </c>
      <c r="J21" s="30">
        <f t="shared" si="1"/>
        <v>2.6666666666666665</v>
      </c>
      <c r="K21" s="20">
        <v>3</v>
      </c>
      <c r="L21" s="20">
        <v>2</v>
      </c>
      <c r="M21" s="20">
        <v>2</v>
      </c>
      <c r="N21" s="30">
        <f t="shared" si="2"/>
        <v>2.3333333333333335</v>
      </c>
      <c r="O21" s="20">
        <v>2</v>
      </c>
      <c r="P21" s="20">
        <v>2</v>
      </c>
      <c r="Q21" s="20">
        <v>2</v>
      </c>
      <c r="R21" s="20">
        <v>2</v>
      </c>
      <c r="S21" s="30">
        <f t="shared" si="3"/>
        <v>2</v>
      </c>
      <c r="T21" s="20">
        <v>2</v>
      </c>
      <c r="U21" s="20">
        <v>2</v>
      </c>
      <c r="V21" s="20">
        <v>2</v>
      </c>
      <c r="W21" s="20">
        <v>1</v>
      </c>
      <c r="X21" s="20">
        <v>2</v>
      </c>
      <c r="Y21" s="30">
        <f t="shared" si="4"/>
        <v>1.8</v>
      </c>
      <c r="Z21" s="20">
        <v>1</v>
      </c>
      <c r="AA21" s="20">
        <v>1</v>
      </c>
      <c r="AB21" s="23">
        <v>2</v>
      </c>
      <c r="AC21" s="31">
        <f t="shared" si="5"/>
        <v>1.3333333333333333</v>
      </c>
      <c r="AD21" s="3">
        <f t="shared" si="6"/>
        <v>50.133333333333326</v>
      </c>
      <c r="AE21" s="5">
        <f t="shared" si="7"/>
        <v>2.3873015873015868</v>
      </c>
    </row>
    <row r="22" spans="1:31" x14ac:dyDescent="0.25">
      <c r="A22" s="3">
        <v>17</v>
      </c>
      <c r="B22" s="20" t="s">
        <v>36</v>
      </c>
      <c r="C22" s="20">
        <v>3</v>
      </c>
      <c r="D22" s="20">
        <v>3</v>
      </c>
      <c r="E22" s="20">
        <v>1</v>
      </c>
      <c r="F22" s="30">
        <f t="shared" si="0"/>
        <v>2.3333333333333335</v>
      </c>
      <c r="G22" s="20">
        <v>3</v>
      </c>
      <c r="H22" s="20">
        <v>4</v>
      </c>
      <c r="I22" s="20">
        <v>3</v>
      </c>
      <c r="J22" s="30">
        <f t="shared" si="1"/>
        <v>3.3333333333333335</v>
      </c>
      <c r="K22" s="20">
        <v>3</v>
      </c>
      <c r="L22" s="20">
        <v>4</v>
      </c>
      <c r="M22" s="20">
        <v>3</v>
      </c>
      <c r="N22" s="30">
        <f t="shared" si="2"/>
        <v>3.3333333333333335</v>
      </c>
      <c r="O22" s="20">
        <v>3</v>
      </c>
      <c r="P22" s="20">
        <v>3</v>
      </c>
      <c r="Q22" s="20">
        <v>3</v>
      </c>
      <c r="R22" s="20">
        <v>3</v>
      </c>
      <c r="S22" s="30">
        <f t="shared" si="3"/>
        <v>3</v>
      </c>
      <c r="T22" s="20">
        <v>3</v>
      </c>
      <c r="U22" s="20">
        <v>3</v>
      </c>
      <c r="V22" s="20">
        <v>3</v>
      </c>
      <c r="W22" s="20">
        <v>2</v>
      </c>
      <c r="X22" s="20">
        <v>3</v>
      </c>
      <c r="Y22" s="30">
        <f t="shared" si="4"/>
        <v>2.8</v>
      </c>
      <c r="Z22" s="20">
        <v>3</v>
      </c>
      <c r="AA22" s="20">
        <v>3</v>
      </c>
      <c r="AB22" s="23">
        <v>4</v>
      </c>
      <c r="AC22" s="31">
        <f t="shared" si="5"/>
        <v>3.3333333333333335</v>
      </c>
      <c r="AD22" s="3">
        <f t="shared" si="6"/>
        <v>77.8</v>
      </c>
      <c r="AE22" s="5">
        <f t="shared" si="7"/>
        <v>3.7047619047619045</v>
      </c>
    </row>
    <row r="23" spans="1:31" x14ac:dyDescent="0.25">
      <c r="A23" s="3">
        <v>18</v>
      </c>
      <c r="B23" s="20" t="s">
        <v>37</v>
      </c>
      <c r="C23" s="20">
        <v>4</v>
      </c>
      <c r="D23" s="20">
        <v>3</v>
      </c>
      <c r="E23" s="20">
        <v>2</v>
      </c>
      <c r="F23" s="30">
        <f t="shared" si="0"/>
        <v>3</v>
      </c>
      <c r="G23" s="20">
        <v>4</v>
      </c>
      <c r="H23" s="20">
        <v>3</v>
      </c>
      <c r="I23" s="20">
        <v>2</v>
      </c>
      <c r="J23" s="30">
        <f t="shared" si="1"/>
        <v>3</v>
      </c>
      <c r="K23" s="20">
        <v>2</v>
      </c>
      <c r="L23" s="20">
        <v>2</v>
      </c>
      <c r="M23" s="20">
        <v>2</v>
      </c>
      <c r="N23" s="30">
        <f t="shared" si="2"/>
        <v>2</v>
      </c>
      <c r="O23" s="20">
        <v>2</v>
      </c>
      <c r="P23" s="20">
        <v>2</v>
      </c>
      <c r="Q23" s="20">
        <v>2</v>
      </c>
      <c r="R23" s="20">
        <v>2</v>
      </c>
      <c r="S23" s="30">
        <f t="shared" si="3"/>
        <v>2</v>
      </c>
      <c r="T23" s="20">
        <v>4</v>
      </c>
      <c r="U23" s="20">
        <v>4</v>
      </c>
      <c r="V23" s="20">
        <v>4</v>
      </c>
      <c r="W23" s="20">
        <v>3</v>
      </c>
      <c r="X23" s="20">
        <v>2</v>
      </c>
      <c r="Y23" s="30">
        <f t="shared" si="4"/>
        <v>3.4</v>
      </c>
      <c r="Z23" s="20">
        <v>4</v>
      </c>
      <c r="AA23" s="20">
        <v>3</v>
      </c>
      <c r="AB23" s="23">
        <v>3</v>
      </c>
      <c r="AC23" s="31">
        <f t="shared" si="5"/>
        <v>3.3333333333333335</v>
      </c>
      <c r="AD23" s="3">
        <f t="shared" si="6"/>
        <v>72.400000000000006</v>
      </c>
      <c r="AE23" s="5">
        <f t="shared" si="7"/>
        <v>3.4476190476190478</v>
      </c>
    </row>
    <row r="24" spans="1:31" x14ac:dyDescent="0.25">
      <c r="A24" s="3">
        <v>19</v>
      </c>
      <c r="B24" s="20" t="s">
        <v>38</v>
      </c>
      <c r="C24" s="20">
        <v>3</v>
      </c>
      <c r="D24" s="20">
        <v>2</v>
      </c>
      <c r="E24" s="20">
        <v>0</v>
      </c>
      <c r="F24" s="30">
        <f t="shared" si="0"/>
        <v>1.6666666666666667</v>
      </c>
      <c r="G24" s="20">
        <v>3</v>
      </c>
      <c r="H24" s="20">
        <v>0</v>
      </c>
      <c r="I24" s="20">
        <v>0</v>
      </c>
      <c r="J24" s="30">
        <f t="shared" si="1"/>
        <v>1</v>
      </c>
      <c r="K24" s="20">
        <v>2</v>
      </c>
      <c r="L24" s="20">
        <v>2</v>
      </c>
      <c r="M24" s="20">
        <v>1</v>
      </c>
      <c r="N24" s="30">
        <f t="shared" si="2"/>
        <v>1.6666666666666667</v>
      </c>
      <c r="O24" s="20">
        <v>2</v>
      </c>
      <c r="P24" s="20">
        <v>2</v>
      </c>
      <c r="Q24" s="20">
        <v>1</v>
      </c>
      <c r="R24" s="20">
        <v>0</v>
      </c>
      <c r="S24" s="30">
        <f t="shared" si="3"/>
        <v>1.25</v>
      </c>
      <c r="T24" s="20">
        <v>3</v>
      </c>
      <c r="U24" s="20">
        <v>3</v>
      </c>
      <c r="V24" s="20">
        <v>3</v>
      </c>
      <c r="W24" s="20">
        <v>1</v>
      </c>
      <c r="X24" s="20">
        <v>1</v>
      </c>
      <c r="Y24" s="30">
        <f t="shared" si="4"/>
        <v>2.2000000000000002</v>
      </c>
      <c r="Z24" s="20">
        <v>3</v>
      </c>
      <c r="AA24" s="20">
        <v>1</v>
      </c>
      <c r="AB24" s="1">
        <v>2</v>
      </c>
      <c r="AC24" s="31">
        <f t="shared" si="5"/>
        <v>2</v>
      </c>
      <c r="AD24" s="3">
        <f t="shared" si="6"/>
        <v>42.783333333333339</v>
      </c>
      <c r="AE24" s="5">
        <f t="shared" si="7"/>
        <v>2.0373015873015876</v>
      </c>
    </row>
    <row r="25" spans="1:31" x14ac:dyDescent="0.25">
      <c r="A25" s="3">
        <v>20</v>
      </c>
      <c r="B25" s="20" t="s">
        <v>39</v>
      </c>
      <c r="C25" s="20">
        <v>4</v>
      </c>
      <c r="D25" s="20">
        <v>3</v>
      </c>
      <c r="E25" s="20">
        <v>2</v>
      </c>
      <c r="F25" s="30">
        <f t="shared" si="0"/>
        <v>3</v>
      </c>
      <c r="G25" s="20">
        <v>4</v>
      </c>
      <c r="H25" s="20">
        <v>3</v>
      </c>
      <c r="I25" s="20">
        <v>2</v>
      </c>
      <c r="J25" s="30">
        <f t="shared" si="1"/>
        <v>3</v>
      </c>
      <c r="K25" s="20">
        <v>2</v>
      </c>
      <c r="L25" s="20">
        <v>3</v>
      </c>
      <c r="M25" s="20">
        <v>2</v>
      </c>
      <c r="N25" s="30">
        <f t="shared" si="2"/>
        <v>2.3333333333333335</v>
      </c>
      <c r="O25" s="20">
        <v>2</v>
      </c>
      <c r="P25" s="20">
        <v>2</v>
      </c>
      <c r="Q25" s="20">
        <v>2</v>
      </c>
      <c r="R25" s="20">
        <v>2</v>
      </c>
      <c r="S25" s="30">
        <f t="shared" si="3"/>
        <v>2</v>
      </c>
      <c r="T25" s="20">
        <v>4</v>
      </c>
      <c r="U25" s="20">
        <v>4</v>
      </c>
      <c r="V25" s="20">
        <v>4</v>
      </c>
      <c r="W25" s="20">
        <v>3</v>
      </c>
      <c r="X25" s="20">
        <v>3</v>
      </c>
      <c r="Y25" s="30">
        <f t="shared" si="4"/>
        <v>3.6</v>
      </c>
      <c r="Z25" s="20">
        <v>3</v>
      </c>
      <c r="AA25" s="20">
        <v>3</v>
      </c>
      <c r="AB25" s="23">
        <v>3</v>
      </c>
      <c r="AC25" s="31">
        <f t="shared" si="5"/>
        <v>3</v>
      </c>
      <c r="AD25" s="3">
        <f t="shared" si="6"/>
        <v>73.933333333333337</v>
      </c>
      <c r="AE25" s="5">
        <f t="shared" si="7"/>
        <v>3.520634920634921</v>
      </c>
    </row>
    <row r="26" spans="1:31" x14ac:dyDescent="0.25">
      <c r="A26" s="3">
        <v>21</v>
      </c>
      <c r="B26" s="20" t="s">
        <v>40</v>
      </c>
      <c r="C26" s="20">
        <v>2</v>
      </c>
      <c r="D26" s="20">
        <v>1</v>
      </c>
      <c r="E26" s="20">
        <v>1</v>
      </c>
      <c r="F26" s="30">
        <f t="shared" si="0"/>
        <v>1.3333333333333333</v>
      </c>
      <c r="G26" s="20">
        <v>3</v>
      </c>
      <c r="H26" s="20">
        <v>3</v>
      </c>
      <c r="I26" s="20">
        <v>2</v>
      </c>
      <c r="J26" s="30">
        <f t="shared" si="1"/>
        <v>2.6666666666666665</v>
      </c>
      <c r="K26" s="20">
        <v>3</v>
      </c>
      <c r="L26" s="20">
        <v>2</v>
      </c>
      <c r="M26" s="20">
        <v>2</v>
      </c>
      <c r="N26" s="30">
        <f t="shared" si="2"/>
        <v>2.3333333333333335</v>
      </c>
      <c r="O26" s="20">
        <v>2</v>
      </c>
      <c r="P26" s="20">
        <v>2</v>
      </c>
      <c r="Q26" s="20">
        <v>2</v>
      </c>
      <c r="R26" s="20">
        <v>2</v>
      </c>
      <c r="S26" s="30">
        <f t="shared" si="3"/>
        <v>2</v>
      </c>
      <c r="T26" s="20">
        <v>2</v>
      </c>
      <c r="U26" s="20">
        <v>2</v>
      </c>
      <c r="V26" s="20">
        <v>2</v>
      </c>
      <c r="W26" s="20">
        <v>1</v>
      </c>
      <c r="X26" s="20">
        <v>2</v>
      </c>
      <c r="Y26" s="30">
        <f t="shared" si="4"/>
        <v>1.8</v>
      </c>
      <c r="Z26" s="20">
        <v>1</v>
      </c>
      <c r="AA26" s="20">
        <v>1</v>
      </c>
      <c r="AB26" s="23">
        <v>2</v>
      </c>
      <c r="AC26" s="31">
        <f t="shared" si="5"/>
        <v>1.3333333333333333</v>
      </c>
      <c r="AD26" s="3">
        <f t="shared" si="6"/>
        <v>50.133333333333326</v>
      </c>
      <c r="AE26" s="5">
        <f t="shared" si="7"/>
        <v>2.3873015873015868</v>
      </c>
    </row>
    <row r="27" spans="1:31" x14ac:dyDescent="0.25">
      <c r="A27" s="3">
        <v>22</v>
      </c>
      <c r="B27" s="20" t="s">
        <v>41</v>
      </c>
      <c r="C27" s="20">
        <v>4</v>
      </c>
      <c r="D27" s="20">
        <v>3</v>
      </c>
      <c r="E27" s="20">
        <v>3</v>
      </c>
      <c r="F27" s="30">
        <f t="shared" si="0"/>
        <v>3.3333333333333335</v>
      </c>
      <c r="G27" s="20">
        <v>4</v>
      </c>
      <c r="H27" s="20">
        <v>3</v>
      </c>
      <c r="I27" s="20">
        <v>3</v>
      </c>
      <c r="J27" s="30">
        <f t="shared" si="1"/>
        <v>3.3333333333333335</v>
      </c>
      <c r="K27" s="20">
        <v>3</v>
      </c>
      <c r="L27" s="20">
        <v>4</v>
      </c>
      <c r="M27" s="20">
        <v>3</v>
      </c>
      <c r="N27" s="30">
        <f t="shared" si="2"/>
        <v>3.3333333333333335</v>
      </c>
      <c r="O27" s="20">
        <v>3</v>
      </c>
      <c r="P27" s="20">
        <v>3</v>
      </c>
      <c r="Q27" s="20">
        <v>3</v>
      </c>
      <c r="R27" s="20">
        <v>4</v>
      </c>
      <c r="S27" s="30">
        <f t="shared" si="3"/>
        <v>3.25</v>
      </c>
      <c r="T27" s="20">
        <v>4</v>
      </c>
      <c r="U27" s="20">
        <v>4</v>
      </c>
      <c r="V27" s="20">
        <v>3</v>
      </c>
      <c r="W27" s="20">
        <v>3</v>
      </c>
      <c r="X27" s="20">
        <v>3</v>
      </c>
      <c r="Y27" s="30">
        <f t="shared" si="4"/>
        <v>3.4</v>
      </c>
      <c r="Z27" s="20">
        <v>3</v>
      </c>
      <c r="AA27" s="20">
        <v>3</v>
      </c>
      <c r="AB27" s="23">
        <v>3</v>
      </c>
      <c r="AC27" s="31">
        <f t="shared" si="5"/>
        <v>3</v>
      </c>
      <c r="AD27" s="3">
        <f t="shared" si="6"/>
        <v>85.65</v>
      </c>
      <c r="AE27" s="5">
        <f t="shared" si="7"/>
        <v>4.0785714285714292</v>
      </c>
    </row>
    <row r="28" spans="1:31" x14ac:dyDescent="0.25">
      <c r="A28" s="3">
        <v>23</v>
      </c>
      <c r="B28" s="20" t="s">
        <v>42</v>
      </c>
      <c r="C28" s="20">
        <v>4</v>
      </c>
      <c r="D28" s="20">
        <v>3</v>
      </c>
      <c r="E28" s="20">
        <v>3</v>
      </c>
      <c r="F28" s="30">
        <f t="shared" si="0"/>
        <v>3.3333333333333335</v>
      </c>
      <c r="G28" s="20">
        <v>4</v>
      </c>
      <c r="H28" s="20">
        <v>3</v>
      </c>
      <c r="I28" s="20">
        <v>3</v>
      </c>
      <c r="J28" s="30">
        <f t="shared" si="1"/>
        <v>3.3333333333333335</v>
      </c>
      <c r="K28" s="20">
        <v>2</v>
      </c>
      <c r="L28" s="20">
        <v>3</v>
      </c>
      <c r="M28" s="20">
        <v>2</v>
      </c>
      <c r="N28" s="30">
        <f t="shared" si="2"/>
        <v>2.3333333333333335</v>
      </c>
      <c r="O28" s="20">
        <v>3</v>
      </c>
      <c r="P28" s="20">
        <v>4</v>
      </c>
      <c r="Q28" s="20">
        <v>3</v>
      </c>
      <c r="R28" s="20">
        <v>3</v>
      </c>
      <c r="S28" s="30">
        <f t="shared" si="3"/>
        <v>3.25</v>
      </c>
      <c r="T28" s="20">
        <v>3</v>
      </c>
      <c r="U28" s="20">
        <v>4</v>
      </c>
      <c r="V28" s="20">
        <v>3</v>
      </c>
      <c r="W28" s="20">
        <v>3</v>
      </c>
      <c r="X28" s="20">
        <v>3</v>
      </c>
      <c r="Y28" s="30">
        <f t="shared" si="4"/>
        <v>3.2</v>
      </c>
      <c r="Z28" s="20">
        <v>3</v>
      </c>
      <c r="AA28" s="20">
        <v>3</v>
      </c>
      <c r="AB28" s="1">
        <v>4</v>
      </c>
      <c r="AC28" s="31">
        <f t="shared" si="5"/>
        <v>3.3333333333333335</v>
      </c>
      <c r="AD28" s="3">
        <f t="shared" si="6"/>
        <v>81.45</v>
      </c>
      <c r="AE28" s="5">
        <f t="shared" si="7"/>
        <v>3.8785714285714286</v>
      </c>
    </row>
    <row r="29" spans="1:31" x14ac:dyDescent="0.25">
      <c r="A29" s="3">
        <v>24</v>
      </c>
      <c r="B29" s="20" t="s">
        <v>43</v>
      </c>
      <c r="C29" s="20">
        <v>3</v>
      </c>
      <c r="D29" s="20">
        <v>2</v>
      </c>
      <c r="E29" s="20">
        <v>2</v>
      </c>
      <c r="F29" s="30">
        <f t="shared" si="0"/>
        <v>2.3333333333333335</v>
      </c>
      <c r="G29" s="20">
        <v>2</v>
      </c>
      <c r="H29" s="20">
        <v>3</v>
      </c>
      <c r="I29" s="20">
        <v>2</v>
      </c>
      <c r="J29" s="30">
        <f t="shared" si="1"/>
        <v>2.3333333333333335</v>
      </c>
      <c r="K29" s="20">
        <v>1</v>
      </c>
      <c r="L29" s="20">
        <v>3</v>
      </c>
      <c r="M29" s="20">
        <v>1</v>
      </c>
      <c r="N29" s="30">
        <f t="shared" si="2"/>
        <v>1.6666666666666667</v>
      </c>
      <c r="O29" s="20">
        <v>3</v>
      </c>
      <c r="P29" s="20">
        <v>3</v>
      </c>
      <c r="Q29" s="20">
        <v>3</v>
      </c>
      <c r="R29" s="20">
        <v>3</v>
      </c>
      <c r="S29" s="30">
        <f t="shared" si="3"/>
        <v>3</v>
      </c>
      <c r="T29" s="20">
        <v>3</v>
      </c>
      <c r="U29" s="20">
        <v>3</v>
      </c>
      <c r="V29" s="20">
        <v>3</v>
      </c>
      <c r="W29" s="20">
        <v>3</v>
      </c>
      <c r="X29" s="20">
        <v>3</v>
      </c>
      <c r="Y29" s="30">
        <f t="shared" si="4"/>
        <v>3</v>
      </c>
      <c r="Z29" s="20">
        <v>2</v>
      </c>
      <c r="AA29" s="20">
        <v>2</v>
      </c>
      <c r="AB29" s="23">
        <v>2</v>
      </c>
      <c r="AC29" s="31">
        <f t="shared" si="5"/>
        <v>2</v>
      </c>
      <c r="AD29" s="3">
        <f t="shared" si="6"/>
        <v>64.333333333333343</v>
      </c>
      <c r="AE29" s="5">
        <f t="shared" si="7"/>
        <v>3.0634920634920642</v>
      </c>
    </row>
    <row r="30" spans="1:31" x14ac:dyDescent="0.25">
      <c r="A30" s="3">
        <v>25</v>
      </c>
      <c r="B30" s="20" t="s">
        <v>44</v>
      </c>
      <c r="C30" s="20">
        <v>2</v>
      </c>
      <c r="D30" s="20">
        <v>1</v>
      </c>
      <c r="E30" s="20">
        <v>1</v>
      </c>
      <c r="F30" s="30">
        <f t="shared" si="0"/>
        <v>1.3333333333333333</v>
      </c>
      <c r="G30" s="20">
        <v>3</v>
      </c>
      <c r="H30" s="20">
        <v>3</v>
      </c>
      <c r="I30" s="20">
        <v>2</v>
      </c>
      <c r="J30" s="30">
        <f t="shared" si="1"/>
        <v>2.6666666666666665</v>
      </c>
      <c r="K30" s="20">
        <v>3</v>
      </c>
      <c r="L30" s="20">
        <v>2</v>
      </c>
      <c r="M30" s="20">
        <v>2</v>
      </c>
      <c r="N30" s="30">
        <f t="shared" si="2"/>
        <v>2.3333333333333335</v>
      </c>
      <c r="O30" s="20">
        <v>2</v>
      </c>
      <c r="P30" s="20">
        <v>2</v>
      </c>
      <c r="Q30" s="20">
        <v>2</v>
      </c>
      <c r="R30" s="20">
        <v>2</v>
      </c>
      <c r="S30" s="30">
        <f t="shared" si="3"/>
        <v>2</v>
      </c>
      <c r="T30" s="20">
        <v>2</v>
      </c>
      <c r="U30" s="20">
        <v>2</v>
      </c>
      <c r="V30" s="20">
        <v>2</v>
      </c>
      <c r="W30" s="20">
        <v>1</v>
      </c>
      <c r="X30" s="20">
        <v>2</v>
      </c>
      <c r="Y30" s="30">
        <f t="shared" si="4"/>
        <v>1.8</v>
      </c>
      <c r="Z30" s="20">
        <v>1</v>
      </c>
      <c r="AA30" s="20">
        <v>1</v>
      </c>
      <c r="AB30" s="23">
        <v>2</v>
      </c>
      <c r="AC30" s="31">
        <f t="shared" si="5"/>
        <v>1.3333333333333333</v>
      </c>
      <c r="AD30" s="3">
        <f t="shared" si="6"/>
        <v>50.133333333333326</v>
      </c>
      <c r="AE30" s="5">
        <f t="shared" si="7"/>
        <v>2.3873015873015868</v>
      </c>
    </row>
    <row r="31" spans="1:31" x14ac:dyDescent="0.25">
      <c r="A31" s="3">
        <v>26</v>
      </c>
      <c r="B31" s="20" t="s">
        <v>45</v>
      </c>
      <c r="C31" s="20">
        <v>3</v>
      </c>
      <c r="D31" s="20">
        <v>2</v>
      </c>
      <c r="E31" s="20">
        <v>1</v>
      </c>
      <c r="F31" s="30">
        <f t="shared" si="0"/>
        <v>2</v>
      </c>
      <c r="G31" s="20">
        <v>3</v>
      </c>
      <c r="H31" s="20">
        <v>2</v>
      </c>
      <c r="I31" s="20">
        <v>2</v>
      </c>
      <c r="J31" s="30">
        <f t="shared" si="1"/>
        <v>2.3333333333333335</v>
      </c>
      <c r="K31" s="20">
        <v>3</v>
      </c>
      <c r="L31" s="20">
        <v>2</v>
      </c>
      <c r="M31" s="20">
        <v>1</v>
      </c>
      <c r="N31" s="30">
        <f t="shared" si="2"/>
        <v>2</v>
      </c>
      <c r="O31" s="20">
        <v>3</v>
      </c>
      <c r="P31" s="20">
        <v>3</v>
      </c>
      <c r="Q31" s="20">
        <v>2</v>
      </c>
      <c r="R31" s="20">
        <v>2</v>
      </c>
      <c r="S31" s="30">
        <f t="shared" si="3"/>
        <v>2.5</v>
      </c>
      <c r="T31" s="20">
        <v>3</v>
      </c>
      <c r="U31" s="20">
        <v>3</v>
      </c>
      <c r="V31" s="20">
        <v>2</v>
      </c>
      <c r="W31" s="20">
        <v>1</v>
      </c>
      <c r="X31" s="20">
        <v>1</v>
      </c>
      <c r="Y31" s="30">
        <f t="shared" si="4"/>
        <v>2</v>
      </c>
      <c r="Z31" s="20">
        <v>3</v>
      </c>
      <c r="AA31" s="20">
        <v>2</v>
      </c>
      <c r="AB31" s="1">
        <v>1</v>
      </c>
      <c r="AC31" s="31">
        <f t="shared" si="5"/>
        <v>2</v>
      </c>
      <c r="AD31" s="3">
        <f t="shared" si="6"/>
        <v>55.833333333333329</v>
      </c>
      <c r="AE31" s="5">
        <f t="shared" si="7"/>
        <v>2.6587301587301586</v>
      </c>
    </row>
    <row r="32" spans="1:31" x14ac:dyDescent="0.25">
      <c r="A32" s="3">
        <v>27</v>
      </c>
      <c r="B32" s="20" t="s">
        <v>46</v>
      </c>
      <c r="C32" s="20">
        <v>4</v>
      </c>
      <c r="D32" s="20">
        <v>1</v>
      </c>
      <c r="E32" s="20">
        <v>2</v>
      </c>
      <c r="F32" s="30">
        <f t="shared" si="0"/>
        <v>2.3333333333333335</v>
      </c>
      <c r="G32" s="20">
        <v>3</v>
      </c>
      <c r="H32" s="20">
        <v>3</v>
      </c>
      <c r="I32" s="20">
        <v>1</v>
      </c>
      <c r="J32" s="30">
        <f t="shared" si="1"/>
        <v>2.3333333333333335</v>
      </c>
      <c r="K32" s="20">
        <v>2</v>
      </c>
      <c r="L32" s="20">
        <v>3</v>
      </c>
      <c r="M32" s="20">
        <v>2</v>
      </c>
      <c r="N32" s="30">
        <f t="shared" si="2"/>
        <v>2.3333333333333335</v>
      </c>
      <c r="O32" s="20">
        <v>1</v>
      </c>
      <c r="P32" s="20">
        <v>1</v>
      </c>
      <c r="Q32" s="20">
        <v>2</v>
      </c>
      <c r="R32" s="20">
        <v>2</v>
      </c>
      <c r="S32" s="30">
        <f t="shared" si="3"/>
        <v>1.5</v>
      </c>
      <c r="T32" s="20">
        <v>4</v>
      </c>
      <c r="U32" s="20">
        <v>2</v>
      </c>
      <c r="V32" s="20">
        <v>2</v>
      </c>
      <c r="W32" s="20">
        <v>2</v>
      </c>
      <c r="X32" s="20">
        <v>3</v>
      </c>
      <c r="Y32" s="30">
        <f t="shared" si="4"/>
        <v>2.6</v>
      </c>
      <c r="Z32" s="20">
        <v>2</v>
      </c>
      <c r="AA32" s="20">
        <v>2</v>
      </c>
      <c r="AB32" s="20">
        <v>2</v>
      </c>
      <c r="AC32" s="31">
        <f t="shared" si="5"/>
        <v>2</v>
      </c>
      <c r="AD32" s="3">
        <f t="shared" si="6"/>
        <v>57.1</v>
      </c>
      <c r="AE32" s="5">
        <f t="shared" si="7"/>
        <v>2.7190476190476192</v>
      </c>
    </row>
    <row r="33" spans="1:31" x14ac:dyDescent="0.25">
      <c r="A33" s="20">
        <v>28</v>
      </c>
      <c r="B33" s="20" t="s">
        <v>47</v>
      </c>
      <c r="C33" s="20">
        <v>4</v>
      </c>
      <c r="D33" s="20">
        <v>3</v>
      </c>
      <c r="E33" s="20">
        <v>1</v>
      </c>
      <c r="F33" s="30">
        <f t="shared" si="0"/>
        <v>2.6666666666666665</v>
      </c>
      <c r="G33" s="20">
        <v>4</v>
      </c>
      <c r="H33" s="20">
        <v>1</v>
      </c>
      <c r="I33" s="20">
        <v>1</v>
      </c>
      <c r="J33" s="30">
        <f t="shared" si="1"/>
        <v>2</v>
      </c>
      <c r="K33" s="20">
        <v>3</v>
      </c>
      <c r="L33" s="20">
        <v>2</v>
      </c>
      <c r="M33" s="20">
        <v>1</v>
      </c>
      <c r="N33" s="30">
        <f t="shared" si="2"/>
        <v>2</v>
      </c>
      <c r="O33" s="20">
        <v>2</v>
      </c>
      <c r="P33" s="20">
        <v>3</v>
      </c>
      <c r="Q33" s="20">
        <v>1</v>
      </c>
      <c r="R33" s="20">
        <v>1</v>
      </c>
      <c r="S33" s="30">
        <f t="shared" si="3"/>
        <v>1.75</v>
      </c>
      <c r="T33" s="20">
        <v>3</v>
      </c>
      <c r="U33" s="20">
        <v>4</v>
      </c>
      <c r="V33" s="20">
        <v>3</v>
      </c>
      <c r="W33" s="20">
        <v>2</v>
      </c>
      <c r="X33" s="20">
        <v>2</v>
      </c>
      <c r="Y33" s="30">
        <f t="shared" si="4"/>
        <v>2.8</v>
      </c>
      <c r="Z33" s="20">
        <v>3</v>
      </c>
      <c r="AA33" s="20">
        <v>2</v>
      </c>
      <c r="AB33" s="20">
        <v>3</v>
      </c>
      <c r="AC33" s="31">
        <f t="shared" si="5"/>
        <v>2.6666666666666665</v>
      </c>
      <c r="AD33" s="20">
        <f>SUM(C33:AB33)</f>
        <v>60.216666666666661</v>
      </c>
      <c r="AE33" s="21">
        <f>AD33/21</f>
        <v>2.867460317460317</v>
      </c>
    </row>
    <row r="34" spans="1:31" x14ac:dyDescent="0.25">
      <c r="A34" s="20">
        <v>29</v>
      </c>
      <c r="B34" s="20" t="s">
        <v>48</v>
      </c>
      <c r="C34" s="20">
        <v>3</v>
      </c>
      <c r="D34" s="20">
        <v>2</v>
      </c>
      <c r="E34" s="20">
        <v>0</v>
      </c>
      <c r="F34" s="30">
        <f t="shared" si="0"/>
        <v>1.6666666666666667</v>
      </c>
      <c r="G34" s="20">
        <v>3</v>
      </c>
      <c r="H34" s="20">
        <v>0</v>
      </c>
      <c r="I34" s="20">
        <v>0</v>
      </c>
      <c r="J34" s="30">
        <f t="shared" si="1"/>
        <v>1</v>
      </c>
      <c r="K34" s="20">
        <v>2</v>
      </c>
      <c r="L34" s="20">
        <v>2</v>
      </c>
      <c r="M34" s="20">
        <v>1</v>
      </c>
      <c r="N34" s="30">
        <f t="shared" si="2"/>
        <v>1.6666666666666667</v>
      </c>
      <c r="O34" s="20">
        <v>2</v>
      </c>
      <c r="P34" s="20">
        <v>2</v>
      </c>
      <c r="Q34" s="20">
        <v>1</v>
      </c>
      <c r="R34" s="20">
        <v>0</v>
      </c>
      <c r="S34" s="30">
        <f t="shared" si="3"/>
        <v>1.25</v>
      </c>
      <c r="T34" s="20">
        <v>3</v>
      </c>
      <c r="U34" s="20">
        <v>3</v>
      </c>
      <c r="V34" s="20">
        <v>3</v>
      </c>
      <c r="W34" s="20">
        <v>1</v>
      </c>
      <c r="X34" s="20">
        <v>1</v>
      </c>
      <c r="Y34" s="30">
        <f t="shared" si="4"/>
        <v>2.2000000000000002</v>
      </c>
      <c r="Z34" s="20">
        <v>3</v>
      </c>
      <c r="AA34" s="20">
        <v>1</v>
      </c>
      <c r="AB34" s="20">
        <v>2</v>
      </c>
      <c r="AC34" s="31">
        <f t="shared" si="5"/>
        <v>2</v>
      </c>
      <c r="AD34" s="20">
        <f>SUM(C34:AB34)</f>
        <v>42.783333333333339</v>
      </c>
      <c r="AE34" s="21">
        <f>AD34/21</f>
        <v>2.0373015873015876</v>
      </c>
    </row>
    <row r="35" spans="1:31" x14ac:dyDescent="0.25">
      <c r="A35" s="20">
        <v>30</v>
      </c>
      <c r="B35" s="20" t="s">
        <v>49</v>
      </c>
      <c r="C35" s="20">
        <v>4</v>
      </c>
      <c r="D35" s="20">
        <v>3</v>
      </c>
      <c r="E35" s="20">
        <v>3</v>
      </c>
      <c r="F35" s="30">
        <f t="shared" si="0"/>
        <v>3.3333333333333335</v>
      </c>
      <c r="G35" s="20">
        <v>4</v>
      </c>
      <c r="H35" s="20">
        <v>3</v>
      </c>
      <c r="I35" s="20">
        <v>3</v>
      </c>
      <c r="J35" s="30">
        <f t="shared" si="1"/>
        <v>3.3333333333333335</v>
      </c>
      <c r="K35" s="20">
        <v>4</v>
      </c>
      <c r="L35" s="20">
        <v>3</v>
      </c>
      <c r="M35" s="20">
        <v>2</v>
      </c>
      <c r="N35" s="30">
        <f t="shared" si="2"/>
        <v>3</v>
      </c>
      <c r="O35" s="20">
        <v>3</v>
      </c>
      <c r="P35" s="20">
        <v>4</v>
      </c>
      <c r="Q35" s="20">
        <v>3</v>
      </c>
      <c r="R35" s="20">
        <v>3</v>
      </c>
      <c r="S35" s="30">
        <f t="shared" si="3"/>
        <v>3.25</v>
      </c>
      <c r="T35" s="20">
        <v>3</v>
      </c>
      <c r="U35" s="20">
        <v>4</v>
      </c>
      <c r="V35" s="20">
        <v>3</v>
      </c>
      <c r="W35" s="20">
        <v>3</v>
      </c>
      <c r="X35" s="20">
        <v>3</v>
      </c>
      <c r="Y35" s="30">
        <f t="shared" si="4"/>
        <v>3.2</v>
      </c>
      <c r="Z35" s="20">
        <v>3</v>
      </c>
      <c r="AA35" s="20">
        <v>3</v>
      </c>
      <c r="AB35" s="20">
        <v>4</v>
      </c>
      <c r="AC35" s="31">
        <f t="shared" si="5"/>
        <v>3.3333333333333335</v>
      </c>
      <c r="AD35" s="20">
        <f>SUM(C35:AB35)</f>
        <v>84.116666666666674</v>
      </c>
      <c r="AE35" s="21">
        <f>AD35/21</f>
        <v>4.0055555555555555</v>
      </c>
    </row>
    <row r="36" spans="1:31" x14ac:dyDescent="0.25">
      <c r="A36" s="20">
        <v>31</v>
      </c>
      <c r="B36" s="20" t="s">
        <v>50</v>
      </c>
      <c r="C36" s="20">
        <v>3</v>
      </c>
      <c r="D36" s="20">
        <v>2</v>
      </c>
      <c r="E36" s="20">
        <v>1</v>
      </c>
      <c r="F36" s="30">
        <f t="shared" si="0"/>
        <v>2</v>
      </c>
      <c r="G36" s="20">
        <v>3</v>
      </c>
      <c r="H36" s="20">
        <v>2</v>
      </c>
      <c r="I36" s="20">
        <v>2</v>
      </c>
      <c r="J36" s="30">
        <f t="shared" si="1"/>
        <v>2.3333333333333335</v>
      </c>
      <c r="K36" s="20">
        <v>3</v>
      </c>
      <c r="L36" s="20">
        <v>2</v>
      </c>
      <c r="M36" s="20">
        <v>1</v>
      </c>
      <c r="N36" s="30">
        <f t="shared" si="2"/>
        <v>2</v>
      </c>
      <c r="O36" s="20">
        <v>3</v>
      </c>
      <c r="P36" s="20">
        <v>3</v>
      </c>
      <c r="Q36" s="20">
        <v>2</v>
      </c>
      <c r="R36" s="20">
        <v>2</v>
      </c>
      <c r="S36" s="30">
        <f t="shared" si="3"/>
        <v>2.5</v>
      </c>
      <c r="T36" s="20">
        <v>3</v>
      </c>
      <c r="U36" s="20">
        <v>3</v>
      </c>
      <c r="V36" s="20">
        <v>2</v>
      </c>
      <c r="W36" s="20">
        <v>1</v>
      </c>
      <c r="X36" s="20">
        <v>1</v>
      </c>
      <c r="Y36" s="30">
        <f t="shared" si="4"/>
        <v>2</v>
      </c>
      <c r="Z36" s="20">
        <v>3</v>
      </c>
      <c r="AA36" s="20">
        <v>2</v>
      </c>
      <c r="AB36" s="20">
        <v>1</v>
      </c>
      <c r="AC36" s="31">
        <f t="shared" si="5"/>
        <v>2</v>
      </c>
      <c r="AD36" s="20">
        <f>SUM(C36:AB36)</f>
        <v>55.833333333333329</v>
      </c>
      <c r="AE36" s="21">
        <f>AD36/21</f>
        <v>2.6587301587301586</v>
      </c>
    </row>
    <row r="37" spans="1:31" x14ac:dyDescent="0.25">
      <c r="A37" s="20">
        <v>32</v>
      </c>
      <c r="B37" s="20" t="s">
        <v>51</v>
      </c>
      <c r="C37" s="20">
        <v>4</v>
      </c>
      <c r="D37" s="20">
        <v>3</v>
      </c>
      <c r="E37" s="20">
        <v>0</v>
      </c>
      <c r="F37" s="30">
        <f t="shared" si="0"/>
        <v>2.3333333333333335</v>
      </c>
      <c r="G37" s="20">
        <v>3</v>
      </c>
      <c r="H37" s="20">
        <v>2</v>
      </c>
      <c r="I37" s="20">
        <v>1</v>
      </c>
      <c r="J37" s="30">
        <f t="shared" si="1"/>
        <v>2</v>
      </c>
      <c r="K37" s="20">
        <v>4</v>
      </c>
      <c r="L37" s="20">
        <v>3</v>
      </c>
      <c r="M37" s="20">
        <v>1</v>
      </c>
      <c r="N37" s="30">
        <f t="shared" si="2"/>
        <v>2.6666666666666665</v>
      </c>
      <c r="O37" s="20">
        <v>2</v>
      </c>
      <c r="P37" s="20">
        <v>3</v>
      </c>
      <c r="Q37" s="20">
        <v>2</v>
      </c>
      <c r="R37" s="20">
        <v>1</v>
      </c>
      <c r="S37" s="30">
        <f t="shared" si="3"/>
        <v>2</v>
      </c>
      <c r="T37" s="20">
        <v>3</v>
      </c>
      <c r="U37" s="20">
        <v>3</v>
      </c>
      <c r="V37" s="20">
        <v>3</v>
      </c>
      <c r="W37" s="20">
        <v>2</v>
      </c>
      <c r="X37" s="20">
        <v>2</v>
      </c>
      <c r="Y37" s="30">
        <f t="shared" si="4"/>
        <v>2.6</v>
      </c>
      <c r="Z37" s="20">
        <v>3</v>
      </c>
      <c r="AA37" s="20">
        <v>1</v>
      </c>
      <c r="AB37" s="20">
        <v>3</v>
      </c>
      <c r="AC37" s="31">
        <f t="shared" si="5"/>
        <v>2.3333333333333335</v>
      </c>
      <c r="AD37" s="20">
        <f>SUM(C37:AB37)</f>
        <v>60.6</v>
      </c>
      <c r="AE37" s="21">
        <f>AD37/21</f>
        <v>2.8857142857142857</v>
      </c>
    </row>
    <row r="38" spans="1:31" x14ac:dyDescent="0.25">
      <c r="A38" s="4"/>
      <c r="B38" s="20"/>
      <c r="C38" s="3">
        <f>SUM(C6:C32)</f>
        <v>92</v>
      </c>
      <c r="D38" s="3">
        <f t="shared" ref="D38:AD38" si="8">SUM(D6:D32)</f>
        <v>61</v>
      </c>
      <c r="E38" s="3">
        <f t="shared" si="8"/>
        <v>46</v>
      </c>
      <c r="F38" s="25"/>
      <c r="G38" s="3">
        <f t="shared" si="8"/>
        <v>81</v>
      </c>
      <c r="H38" s="3">
        <f t="shared" si="8"/>
        <v>77</v>
      </c>
      <c r="I38" s="3">
        <f t="shared" si="8"/>
        <v>54</v>
      </c>
      <c r="J38" s="25"/>
      <c r="K38" s="3">
        <f t="shared" si="8"/>
        <v>68</v>
      </c>
      <c r="L38" s="3">
        <f t="shared" si="8"/>
        <v>70</v>
      </c>
      <c r="M38" s="3">
        <f t="shared" si="8"/>
        <v>55</v>
      </c>
      <c r="N38" s="25"/>
      <c r="O38" s="3">
        <f t="shared" si="8"/>
        <v>61</v>
      </c>
      <c r="P38" s="3">
        <f t="shared" si="8"/>
        <v>64</v>
      </c>
      <c r="Q38" s="3">
        <f t="shared" si="8"/>
        <v>58</v>
      </c>
      <c r="R38" s="3">
        <f t="shared" si="8"/>
        <v>59</v>
      </c>
      <c r="S38" s="25"/>
      <c r="T38" s="3">
        <f t="shared" si="8"/>
        <v>80</v>
      </c>
      <c r="U38" s="3">
        <f t="shared" si="8"/>
        <v>78</v>
      </c>
      <c r="V38" s="3">
        <f t="shared" si="8"/>
        <v>70</v>
      </c>
      <c r="W38" s="3">
        <f t="shared" si="8"/>
        <v>54</v>
      </c>
      <c r="X38" s="3">
        <f t="shared" si="8"/>
        <v>61</v>
      </c>
      <c r="Y38" s="25"/>
      <c r="Z38" s="3">
        <f t="shared" si="8"/>
        <v>64</v>
      </c>
      <c r="AA38" s="3">
        <f t="shared" si="8"/>
        <v>58</v>
      </c>
      <c r="AB38" s="3">
        <f t="shared" si="8"/>
        <v>66</v>
      </c>
      <c r="AC38" s="25"/>
      <c r="AD38" s="3">
        <f t="shared" si="8"/>
        <v>1707.4333333333332</v>
      </c>
      <c r="AE38" s="5">
        <f>AVERAGE(AE6:AE32)</f>
        <v>3.0113462669018225</v>
      </c>
    </row>
    <row r="39" spans="1:31" x14ac:dyDescent="0.25">
      <c r="A39" s="4"/>
      <c r="B39" s="20"/>
      <c r="C39" s="21">
        <f>C38/27</f>
        <v>3.4074074074074074</v>
      </c>
      <c r="D39" s="21">
        <f t="shared" ref="D39:AD39" si="9">D38/27</f>
        <v>2.2592592592592591</v>
      </c>
      <c r="E39" s="21">
        <f t="shared" si="9"/>
        <v>1.7037037037037037</v>
      </c>
      <c r="F39" s="26"/>
      <c r="G39" s="21">
        <f t="shared" si="9"/>
        <v>3</v>
      </c>
      <c r="H39" s="21">
        <f t="shared" si="9"/>
        <v>2.8518518518518516</v>
      </c>
      <c r="I39" s="21">
        <f t="shared" si="9"/>
        <v>2</v>
      </c>
      <c r="J39" s="26"/>
      <c r="K39" s="21">
        <f t="shared" si="9"/>
        <v>2.5185185185185186</v>
      </c>
      <c r="L39" s="21">
        <f t="shared" si="9"/>
        <v>2.5925925925925926</v>
      </c>
      <c r="M39" s="21">
        <f t="shared" si="9"/>
        <v>2.0370370370370372</v>
      </c>
      <c r="N39" s="26"/>
      <c r="O39" s="21">
        <f t="shared" si="9"/>
        <v>2.2592592592592591</v>
      </c>
      <c r="P39" s="21">
        <f t="shared" si="9"/>
        <v>2.3703703703703702</v>
      </c>
      <c r="Q39" s="21">
        <f t="shared" si="9"/>
        <v>2.1481481481481484</v>
      </c>
      <c r="R39" s="21">
        <f t="shared" si="9"/>
        <v>2.1851851851851851</v>
      </c>
      <c r="S39" s="26"/>
      <c r="T39" s="21">
        <f t="shared" si="9"/>
        <v>2.9629629629629628</v>
      </c>
      <c r="U39" s="21">
        <f t="shared" si="9"/>
        <v>2.8888888888888888</v>
      </c>
      <c r="V39" s="21">
        <f t="shared" si="9"/>
        <v>2.5925925925925926</v>
      </c>
      <c r="W39" s="21">
        <f t="shared" si="9"/>
        <v>2</v>
      </c>
      <c r="X39" s="21">
        <f t="shared" si="9"/>
        <v>2.2592592592592591</v>
      </c>
      <c r="Y39" s="26"/>
      <c r="Z39" s="21">
        <f t="shared" si="9"/>
        <v>2.3703703703703702</v>
      </c>
      <c r="AA39" s="21">
        <f t="shared" si="9"/>
        <v>2.1481481481481484</v>
      </c>
      <c r="AB39" s="21">
        <f t="shared" si="9"/>
        <v>2.4444444444444446</v>
      </c>
      <c r="AC39" s="26"/>
      <c r="AD39" s="5">
        <f t="shared" si="9"/>
        <v>63.238271604938262</v>
      </c>
      <c r="AE39" s="4"/>
    </row>
    <row r="40" spans="1:31" x14ac:dyDescent="0.25">
      <c r="A40" s="4"/>
      <c r="B40" s="20"/>
      <c r="C40" s="21">
        <f>STDEV(C6:C37)</f>
        <v>0.75935031653763496</v>
      </c>
      <c r="D40" s="21">
        <f t="shared" ref="D40:AB40" si="10">STDEV(D6:D37)</f>
        <v>0.85901293692612779</v>
      </c>
      <c r="E40" s="21">
        <f t="shared" si="10"/>
        <v>0.94559675644877905</v>
      </c>
      <c r="F40" s="26"/>
      <c r="G40" s="21">
        <f t="shared" si="10"/>
        <v>0.84002688129030889</v>
      </c>
      <c r="H40" s="21">
        <f t="shared" si="10"/>
        <v>0.86544320176651168</v>
      </c>
      <c r="I40" s="21">
        <f t="shared" si="10"/>
        <v>0.89296082347327221</v>
      </c>
      <c r="J40" s="26"/>
      <c r="K40" s="21">
        <f t="shared" si="10"/>
        <v>0.90696231738771282</v>
      </c>
      <c r="L40" s="21">
        <f t="shared" si="10"/>
        <v>0.61892205981773851</v>
      </c>
      <c r="M40" s="21">
        <f t="shared" si="10"/>
        <v>0.64053279234127902</v>
      </c>
      <c r="N40" s="26"/>
      <c r="O40" s="21">
        <f t="shared" si="10"/>
        <v>0.77185887896185923</v>
      </c>
      <c r="P40" s="21">
        <f t="shared" si="10"/>
        <v>0.98322625624407622</v>
      </c>
      <c r="Q40" s="21">
        <f t="shared" si="10"/>
        <v>0.92838308972660777</v>
      </c>
      <c r="R40" s="21">
        <f t="shared" si="10"/>
        <v>0.91360681879834871</v>
      </c>
      <c r="S40" s="26"/>
      <c r="T40" s="21">
        <f t="shared" si="10"/>
        <v>0.7398506824069736</v>
      </c>
      <c r="U40" s="21">
        <f t="shared" si="10"/>
        <v>0.82244227172646023</v>
      </c>
      <c r="V40" s="21">
        <f t="shared" si="10"/>
        <v>0.65991201759608975</v>
      </c>
      <c r="W40" s="21">
        <f t="shared" si="10"/>
        <v>0.89746506805952997</v>
      </c>
      <c r="X40" s="21">
        <f t="shared" si="10"/>
        <v>0.73780406525694708</v>
      </c>
      <c r="Y40" s="26"/>
      <c r="Z40" s="21">
        <f t="shared" si="10"/>
        <v>0.80259156848701796</v>
      </c>
      <c r="AA40" s="21">
        <f t="shared" si="10"/>
        <v>0.85607412250681103</v>
      </c>
      <c r="AB40" s="21">
        <f t="shared" si="10"/>
        <v>0.91526040715373769</v>
      </c>
      <c r="AC40" s="26"/>
      <c r="AD40" s="21"/>
      <c r="AE40" s="4"/>
    </row>
    <row r="41" spans="1:31" x14ac:dyDescent="0.25">
      <c r="A41" s="4"/>
      <c r="B41" s="20">
        <f>SUM(C41:AB41)/6</f>
        <v>2.4265432098765434</v>
      </c>
      <c r="C41" s="45">
        <f>(C38+D38+E38)/(3*27)</f>
        <v>2.4567901234567899</v>
      </c>
      <c r="D41" s="45"/>
      <c r="E41" s="45"/>
      <c r="F41" s="26"/>
      <c r="G41" s="45">
        <f>(G38+H38+I38)/(3*27)</f>
        <v>2.617283950617284</v>
      </c>
      <c r="H41" s="45"/>
      <c r="I41" s="45"/>
      <c r="J41" s="26"/>
      <c r="K41" s="45">
        <f>(K38+L38+M38)/(3*27)</f>
        <v>2.382716049382716</v>
      </c>
      <c r="L41" s="45"/>
      <c r="M41" s="45"/>
      <c r="N41" s="26"/>
      <c r="O41" s="45">
        <f>(O38+P38+Q38+R38)/(4*27)</f>
        <v>2.2407407407407409</v>
      </c>
      <c r="P41" s="45"/>
      <c r="Q41" s="45"/>
      <c r="R41" s="45"/>
      <c r="S41" s="26"/>
      <c r="T41" s="45">
        <f>SUM(T38:X38)/(5*27)</f>
        <v>2.5407407407407407</v>
      </c>
      <c r="U41" s="45"/>
      <c r="V41" s="45"/>
      <c r="W41" s="45"/>
      <c r="X41" s="45"/>
      <c r="Y41" s="26"/>
      <c r="Z41" s="45">
        <f>(Z38+AA38+AB38)/(3*27)</f>
        <v>2.3209876543209877</v>
      </c>
      <c r="AA41" s="45"/>
      <c r="AB41" s="45"/>
      <c r="AC41" s="26"/>
      <c r="AD41" s="4"/>
      <c r="AE41" s="4"/>
    </row>
    <row r="42" spans="1:31" x14ac:dyDescent="0.25">
      <c r="A42" s="4"/>
      <c r="B42" s="20"/>
      <c r="C42" s="35">
        <f>(C40+D40+E40)/3</f>
        <v>0.85465333663751386</v>
      </c>
      <c r="D42" s="36"/>
      <c r="E42" s="37"/>
      <c r="F42" s="27"/>
      <c r="G42" s="35"/>
      <c r="H42" s="36"/>
      <c r="I42" s="37"/>
      <c r="J42" s="27"/>
      <c r="K42" s="35"/>
      <c r="L42" s="36"/>
      <c r="M42" s="37"/>
      <c r="N42" s="27"/>
      <c r="O42" s="35"/>
      <c r="P42" s="36"/>
      <c r="Q42" s="36"/>
      <c r="R42" s="37"/>
      <c r="S42" s="27"/>
      <c r="T42" s="35"/>
      <c r="U42" s="36"/>
      <c r="V42" s="36"/>
      <c r="W42" s="36"/>
      <c r="X42" s="37"/>
      <c r="Y42" s="27"/>
      <c r="Z42" s="35"/>
      <c r="AA42" s="36"/>
      <c r="AB42" s="37"/>
      <c r="AC42" s="28"/>
      <c r="AD42" s="4"/>
      <c r="AE42" s="4"/>
    </row>
    <row r="43" spans="1:31" x14ac:dyDescent="0.25">
      <c r="A43" s="4"/>
      <c r="B43" s="20"/>
      <c r="C43" s="44" t="s">
        <v>6</v>
      </c>
      <c r="D43" s="44"/>
      <c r="E43" s="44"/>
      <c r="F43" s="25"/>
      <c r="G43" s="44" t="s">
        <v>7</v>
      </c>
      <c r="H43" s="44"/>
      <c r="I43" s="44"/>
      <c r="J43" s="25"/>
      <c r="K43" s="44" t="s">
        <v>8</v>
      </c>
      <c r="L43" s="44"/>
      <c r="M43" s="44"/>
      <c r="N43" s="25"/>
      <c r="O43" s="44" t="s">
        <v>9</v>
      </c>
      <c r="P43" s="44"/>
      <c r="Q43" s="44"/>
      <c r="R43" s="44"/>
      <c r="S43" s="25"/>
      <c r="T43" s="44" t="s">
        <v>10</v>
      </c>
      <c r="U43" s="44"/>
      <c r="V43" s="44"/>
      <c r="W43" s="44"/>
      <c r="X43" s="44"/>
      <c r="Y43" s="25"/>
      <c r="Z43" s="44" t="s">
        <v>11</v>
      </c>
      <c r="AA43" s="44"/>
      <c r="AB43" s="44"/>
      <c r="AC43" s="25"/>
      <c r="AD43" s="4"/>
      <c r="AE43" s="4"/>
    </row>
  </sheetData>
  <mergeCells count="23">
    <mergeCell ref="A4:A5"/>
    <mergeCell ref="B4:B5"/>
    <mergeCell ref="AD4:AD5"/>
    <mergeCell ref="Z43:AB43"/>
    <mergeCell ref="C41:E41"/>
    <mergeCell ref="G41:I41"/>
    <mergeCell ref="K41:M41"/>
    <mergeCell ref="O41:R41"/>
    <mergeCell ref="T41:X41"/>
    <mergeCell ref="Z41:AB41"/>
    <mergeCell ref="C43:E43"/>
    <mergeCell ref="G43:I43"/>
    <mergeCell ref="K43:M43"/>
    <mergeCell ref="O43:R43"/>
    <mergeCell ref="T43:X43"/>
    <mergeCell ref="AE4:AE5"/>
    <mergeCell ref="C42:E42"/>
    <mergeCell ref="G42:I42"/>
    <mergeCell ref="K42:M42"/>
    <mergeCell ref="O42:R42"/>
    <mergeCell ref="T42:X42"/>
    <mergeCell ref="Z42:AB42"/>
    <mergeCell ref="C4:AB4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3"/>
  <sheetViews>
    <sheetView tabSelected="1" topLeftCell="C1" workbookViewId="0">
      <selection activeCell="AE6" sqref="AE6:AE37"/>
    </sheetView>
  </sheetViews>
  <sheetFormatPr defaultRowHeight="15" x14ac:dyDescent="0.25"/>
  <cols>
    <col min="1" max="1" width="5.140625" customWidth="1"/>
    <col min="2" max="2" width="13" customWidth="1"/>
    <col min="3" max="29" width="6" customWidth="1"/>
  </cols>
  <sheetData>
    <row r="1" spans="1:31" x14ac:dyDescent="0.25">
      <c r="A1" t="s">
        <v>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1" x14ac:dyDescent="0.25">
      <c r="A2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3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31" x14ac:dyDescent="0.25">
      <c r="A4" s="41" t="s">
        <v>2</v>
      </c>
      <c r="B4" s="42" t="s">
        <v>52</v>
      </c>
      <c r="C4" s="38" t="s">
        <v>3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40"/>
      <c r="AC4" s="29"/>
      <c r="AD4" s="41" t="s">
        <v>4</v>
      </c>
      <c r="AE4" s="34" t="s">
        <v>5</v>
      </c>
    </row>
    <row r="5" spans="1:31" x14ac:dyDescent="0.25">
      <c r="A5" s="41"/>
      <c r="B5" s="43"/>
      <c r="C5" s="22">
        <v>1</v>
      </c>
      <c r="D5" s="22">
        <v>2</v>
      </c>
      <c r="E5" s="22">
        <v>3</v>
      </c>
      <c r="F5" s="24"/>
      <c r="G5" s="22">
        <v>4</v>
      </c>
      <c r="H5" s="22">
        <v>5</v>
      </c>
      <c r="I5" s="22">
        <v>6</v>
      </c>
      <c r="J5" s="24"/>
      <c r="K5" s="22">
        <v>7</v>
      </c>
      <c r="L5" s="22">
        <v>8</v>
      </c>
      <c r="M5" s="22">
        <v>9</v>
      </c>
      <c r="N5" s="24"/>
      <c r="O5" s="22">
        <v>10</v>
      </c>
      <c r="P5" s="22">
        <v>11</v>
      </c>
      <c r="Q5" s="22">
        <v>12</v>
      </c>
      <c r="R5" s="22">
        <v>13</v>
      </c>
      <c r="S5" s="24"/>
      <c r="T5" s="22">
        <v>14</v>
      </c>
      <c r="U5" s="22">
        <v>15</v>
      </c>
      <c r="V5" s="22">
        <v>16</v>
      </c>
      <c r="W5" s="22">
        <v>17</v>
      </c>
      <c r="X5" s="22">
        <v>18</v>
      </c>
      <c r="Y5" s="24"/>
      <c r="Z5" s="22">
        <v>19</v>
      </c>
      <c r="AA5" s="22">
        <v>20</v>
      </c>
      <c r="AB5" s="22">
        <v>21</v>
      </c>
      <c r="AC5" s="24"/>
      <c r="AD5" s="41"/>
      <c r="AE5" s="34"/>
    </row>
    <row r="6" spans="1:31" x14ac:dyDescent="0.25">
      <c r="A6" s="20">
        <v>1</v>
      </c>
      <c r="B6" s="20" t="s">
        <v>20</v>
      </c>
      <c r="C6" s="20">
        <v>4</v>
      </c>
      <c r="D6" s="20">
        <v>4</v>
      </c>
      <c r="E6" s="20">
        <v>2</v>
      </c>
      <c r="F6" s="32">
        <f>SUM(C6:E6)/3</f>
        <v>3.3333333333333335</v>
      </c>
      <c r="G6" s="20">
        <v>4</v>
      </c>
      <c r="H6" s="20">
        <v>3</v>
      </c>
      <c r="I6" s="20">
        <v>1</v>
      </c>
      <c r="J6" s="32">
        <f>SUM(G6:I6)/3</f>
        <v>2.6666666666666665</v>
      </c>
      <c r="K6" s="20">
        <v>4</v>
      </c>
      <c r="L6" s="20">
        <v>4</v>
      </c>
      <c r="M6" s="20">
        <v>2</v>
      </c>
      <c r="N6" s="32">
        <f>SUM(K6:M6)/3</f>
        <v>3.3333333333333335</v>
      </c>
      <c r="O6" s="20">
        <v>4</v>
      </c>
      <c r="P6" s="20">
        <v>4</v>
      </c>
      <c r="Q6" s="20">
        <v>3</v>
      </c>
      <c r="R6" s="20">
        <v>2</v>
      </c>
      <c r="S6" s="32">
        <f>SUM(O6:R6)/4</f>
        <v>3.25</v>
      </c>
      <c r="T6" s="20">
        <v>4</v>
      </c>
      <c r="U6" s="20">
        <v>4</v>
      </c>
      <c r="V6" s="20">
        <v>4</v>
      </c>
      <c r="W6" s="20">
        <v>3</v>
      </c>
      <c r="X6" s="20">
        <v>4</v>
      </c>
      <c r="Y6" s="32">
        <f>SUM(T6:X6)/5</f>
        <v>3.8</v>
      </c>
      <c r="Z6" s="20">
        <v>4</v>
      </c>
      <c r="AA6" s="20">
        <v>4</v>
      </c>
      <c r="AB6" s="23">
        <v>4</v>
      </c>
      <c r="AC6" s="33">
        <f>SUM(Z6:AB6)/3</f>
        <v>4</v>
      </c>
      <c r="AD6" s="20">
        <f t="shared" ref="AD6:AD37" si="0">SUM(C6:AB6)</f>
        <v>88.38333333333334</v>
      </c>
      <c r="AE6" s="21">
        <f>AD6/21</f>
        <v>4.2087301587301589</v>
      </c>
    </row>
    <row r="7" spans="1:31" x14ac:dyDescent="0.25">
      <c r="A7" s="20">
        <v>2</v>
      </c>
      <c r="B7" s="20" t="s">
        <v>21</v>
      </c>
      <c r="C7" s="20">
        <v>4</v>
      </c>
      <c r="D7" s="20">
        <v>4</v>
      </c>
      <c r="E7" s="20">
        <v>3</v>
      </c>
      <c r="F7" s="32">
        <f t="shared" ref="F7:F37" si="1">SUM(C7:E7)/3</f>
        <v>3.6666666666666665</v>
      </c>
      <c r="G7" s="20">
        <v>4</v>
      </c>
      <c r="H7" s="20">
        <v>3</v>
      </c>
      <c r="I7" s="20">
        <v>2</v>
      </c>
      <c r="J7" s="32">
        <f t="shared" ref="J7:J37" si="2">SUM(G7:I7)/3</f>
        <v>3</v>
      </c>
      <c r="K7" s="20">
        <v>3</v>
      </c>
      <c r="L7" s="20">
        <v>4</v>
      </c>
      <c r="M7" s="20">
        <v>2</v>
      </c>
      <c r="N7" s="32">
        <f t="shared" ref="N7:N37" si="3">SUM(K7:M7)/3</f>
        <v>3</v>
      </c>
      <c r="O7" s="20">
        <v>4</v>
      </c>
      <c r="P7" s="20">
        <v>4</v>
      </c>
      <c r="Q7" s="20">
        <v>2</v>
      </c>
      <c r="R7" s="20">
        <v>1</v>
      </c>
      <c r="S7" s="32">
        <f t="shared" ref="S7:S37" si="4">SUM(O7:R7)/4</f>
        <v>2.75</v>
      </c>
      <c r="T7" s="20">
        <v>4</v>
      </c>
      <c r="U7" s="20">
        <v>4</v>
      </c>
      <c r="V7" s="20">
        <v>4</v>
      </c>
      <c r="W7" s="20">
        <v>3</v>
      </c>
      <c r="X7" s="20">
        <v>4</v>
      </c>
      <c r="Y7" s="32">
        <f t="shared" ref="Y7:Y37" si="5">SUM(T7:X7)/5</f>
        <v>3.8</v>
      </c>
      <c r="Z7" s="20">
        <v>4</v>
      </c>
      <c r="AA7" s="20">
        <v>4</v>
      </c>
      <c r="AB7" s="1">
        <v>4</v>
      </c>
      <c r="AC7" s="33">
        <f t="shared" ref="AC7:AC37" si="6">SUM(Z7:AB7)/3</f>
        <v>4</v>
      </c>
      <c r="AD7" s="20">
        <f t="shared" si="0"/>
        <v>87.216666666666654</v>
      </c>
      <c r="AE7" s="21">
        <f t="shared" ref="AE7:AE37" si="7">AD7/21</f>
        <v>4.1531746031746026</v>
      </c>
    </row>
    <row r="8" spans="1:31" x14ac:dyDescent="0.25">
      <c r="A8" s="20">
        <v>3</v>
      </c>
      <c r="B8" s="20" t="s">
        <v>22</v>
      </c>
      <c r="C8" s="20">
        <v>4</v>
      </c>
      <c r="D8" s="20">
        <v>4</v>
      </c>
      <c r="E8" s="20">
        <v>2</v>
      </c>
      <c r="F8" s="32">
        <f t="shared" si="1"/>
        <v>3.3333333333333335</v>
      </c>
      <c r="G8" s="20">
        <v>4</v>
      </c>
      <c r="H8" s="20">
        <v>2</v>
      </c>
      <c r="I8" s="20">
        <v>2</v>
      </c>
      <c r="J8" s="32">
        <f t="shared" si="2"/>
        <v>2.6666666666666665</v>
      </c>
      <c r="K8" s="20">
        <v>4</v>
      </c>
      <c r="L8" s="20">
        <v>4</v>
      </c>
      <c r="M8" s="20">
        <v>3</v>
      </c>
      <c r="N8" s="32">
        <f t="shared" si="3"/>
        <v>3.6666666666666665</v>
      </c>
      <c r="O8" s="20">
        <v>4</v>
      </c>
      <c r="P8" s="20">
        <v>4</v>
      </c>
      <c r="Q8" s="20">
        <v>3</v>
      </c>
      <c r="R8" s="20">
        <v>2</v>
      </c>
      <c r="S8" s="32">
        <f t="shared" si="4"/>
        <v>3.25</v>
      </c>
      <c r="T8" s="20">
        <v>4</v>
      </c>
      <c r="U8" s="20">
        <v>4</v>
      </c>
      <c r="V8" s="20">
        <v>4</v>
      </c>
      <c r="W8" s="20">
        <v>2</v>
      </c>
      <c r="X8" s="20">
        <v>4</v>
      </c>
      <c r="Y8" s="32">
        <f t="shared" si="5"/>
        <v>3.6</v>
      </c>
      <c r="Z8" s="20">
        <v>4</v>
      </c>
      <c r="AA8" s="20">
        <v>3</v>
      </c>
      <c r="AB8" s="23">
        <v>1</v>
      </c>
      <c r="AC8" s="33">
        <f t="shared" si="6"/>
        <v>2.6666666666666665</v>
      </c>
      <c r="AD8" s="20">
        <f t="shared" si="0"/>
        <v>84.516666666666652</v>
      </c>
      <c r="AE8" s="21">
        <f t="shared" si="7"/>
        <v>4.0246031746031736</v>
      </c>
    </row>
    <row r="9" spans="1:31" x14ac:dyDescent="0.25">
      <c r="A9" s="20">
        <v>4</v>
      </c>
      <c r="B9" s="20" t="s">
        <v>23</v>
      </c>
      <c r="C9" s="20">
        <v>4</v>
      </c>
      <c r="D9" s="20">
        <v>3</v>
      </c>
      <c r="E9" s="20">
        <v>0</v>
      </c>
      <c r="F9" s="32">
        <f t="shared" si="1"/>
        <v>2.3333333333333335</v>
      </c>
      <c r="G9" s="20">
        <v>4</v>
      </c>
      <c r="H9" s="20">
        <v>2</v>
      </c>
      <c r="I9" s="20">
        <v>1</v>
      </c>
      <c r="J9" s="32">
        <f t="shared" si="2"/>
        <v>2.3333333333333335</v>
      </c>
      <c r="K9" s="20">
        <v>2</v>
      </c>
      <c r="L9" s="20">
        <v>3</v>
      </c>
      <c r="M9" s="20">
        <v>2</v>
      </c>
      <c r="N9" s="32">
        <f t="shared" si="3"/>
        <v>2.3333333333333335</v>
      </c>
      <c r="O9" s="20">
        <v>3</v>
      </c>
      <c r="P9" s="20">
        <v>3</v>
      </c>
      <c r="Q9" s="20">
        <v>2</v>
      </c>
      <c r="R9" s="20">
        <v>1</v>
      </c>
      <c r="S9" s="32">
        <f t="shared" si="4"/>
        <v>2.25</v>
      </c>
      <c r="T9" s="20">
        <v>3</v>
      </c>
      <c r="U9" s="20">
        <v>3</v>
      </c>
      <c r="V9" s="20">
        <v>3</v>
      </c>
      <c r="W9" s="20">
        <v>1</v>
      </c>
      <c r="X9" s="20">
        <v>4</v>
      </c>
      <c r="Y9" s="32">
        <f t="shared" si="5"/>
        <v>2.8</v>
      </c>
      <c r="Z9" s="20">
        <v>4</v>
      </c>
      <c r="AA9" s="20">
        <v>3</v>
      </c>
      <c r="AB9" s="23">
        <v>2</v>
      </c>
      <c r="AC9" s="33">
        <f t="shared" si="6"/>
        <v>3</v>
      </c>
      <c r="AD9" s="20">
        <f t="shared" si="0"/>
        <v>65.05</v>
      </c>
      <c r="AE9" s="21">
        <f t="shared" si="7"/>
        <v>3.0976190476190473</v>
      </c>
    </row>
    <row r="10" spans="1:31" x14ac:dyDescent="0.25">
      <c r="A10" s="20">
        <v>5</v>
      </c>
      <c r="B10" s="20" t="s">
        <v>24</v>
      </c>
      <c r="C10" s="20">
        <v>4</v>
      </c>
      <c r="D10" s="20">
        <v>4</v>
      </c>
      <c r="E10" s="20">
        <v>3</v>
      </c>
      <c r="F10" s="32">
        <f t="shared" si="1"/>
        <v>3.6666666666666665</v>
      </c>
      <c r="G10" s="20">
        <v>4</v>
      </c>
      <c r="H10" s="20">
        <v>3</v>
      </c>
      <c r="I10" s="20">
        <v>2</v>
      </c>
      <c r="J10" s="32">
        <f t="shared" si="2"/>
        <v>3</v>
      </c>
      <c r="K10" s="20">
        <v>3</v>
      </c>
      <c r="L10" s="20">
        <v>4</v>
      </c>
      <c r="M10" s="20">
        <v>3</v>
      </c>
      <c r="N10" s="32">
        <f t="shared" si="3"/>
        <v>3.3333333333333335</v>
      </c>
      <c r="O10" s="20">
        <v>4</v>
      </c>
      <c r="P10" s="20">
        <v>4</v>
      </c>
      <c r="Q10" s="20">
        <v>3</v>
      </c>
      <c r="R10" s="20">
        <v>2</v>
      </c>
      <c r="S10" s="32">
        <f t="shared" si="4"/>
        <v>3.25</v>
      </c>
      <c r="T10" s="20">
        <v>4</v>
      </c>
      <c r="U10" s="20">
        <v>4</v>
      </c>
      <c r="V10" s="20">
        <v>4</v>
      </c>
      <c r="W10" s="20">
        <v>3</v>
      </c>
      <c r="X10" s="20">
        <v>4</v>
      </c>
      <c r="Y10" s="32">
        <f t="shared" si="5"/>
        <v>3.8</v>
      </c>
      <c r="Z10" s="20">
        <v>4</v>
      </c>
      <c r="AA10" s="20">
        <v>4</v>
      </c>
      <c r="AB10" s="1">
        <v>4</v>
      </c>
      <c r="AC10" s="33">
        <f t="shared" si="6"/>
        <v>4</v>
      </c>
      <c r="AD10" s="20">
        <f t="shared" si="0"/>
        <v>91.05</v>
      </c>
      <c r="AE10" s="21">
        <f t="shared" si="7"/>
        <v>4.3357142857142854</v>
      </c>
    </row>
    <row r="11" spans="1:31" x14ac:dyDescent="0.25">
      <c r="A11" s="20">
        <v>6</v>
      </c>
      <c r="B11" s="20" t="s">
        <v>25</v>
      </c>
      <c r="C11" s="20">
        <v>4</v>
      </c>
      <c r="D11" s="20">
        <v>4</v>
      </c>
      <c r="E11" s="20">
        <v>1</v>
      </c>
      <c r="F11" s="32">
        <f t="shared" si="1"/>
        <v>3</v>
      </c>
      <c r="G11" s="20">
        <v>4</v>
      </c>
      <c r="H11" s="20">
        <v>3</v>
      </c>
      <c r="I11" s="20">
        <v>1</v>
      </c>
      <c r="J11" s="32">
        <f t="shared" si="2"/>
        <v>2.6666666666666665</v>
      </c>
      <c r="K11" s="20">
        <v>4</v>
      </c>
      <c r="L11" s="20">
        <v>4</v>
      </c>
      <c r="M11" s="20">
        <v>2</v>
      </c>
      <c r="N11" s="32">
        <f t="shared" si="3"/>
        <v>3.3333333333333335</v>
      </c>
      <c r="O11" s="20">
        <v>4</v>
      </c>
      <c r="P11" s="20">
        <v>4</v>
      </c>
      <c r="Q11" s="20">
        <v>2</v>
      </c>
      <c r="R11" s="20">
        <v>1</v>
      </c>
      <c r="S11" s="32">
        <f t="shared" si="4"/>
        <v>2.75</v>
      </c>
      <c r="T11" s="20">
        <v>4</v>
      </c>
      <c r="U11" s="20">
        <v>4</v>
      </c>
      <c r="V11" s="20">
        <v>4</v>
      </c>
      <c r="W11" s="20">
        <v>1</v>
      </c>
      <c r="X11" s="20">
        <v>3</v>
      </c>
      <c r="Y11" s="32">
        <f t="shared" si="5"/>
        <v>3.2</v>
      </c>
      <c r="Z11" s="20">
        <v>4</v>
      </c>
      <c r="AA11" s="20">
        <v>4</v>
      </c>
      <c r="AB11" s="23">
        <v>2</v>
      </c>
      <c r="AC11" s="33">
        <f t="shared" si="6"/>
        <v>3.3333333333333335</v>
      </c>
      <c r="AD11" s="20">
        <f t="shared" si="0"/>
        <v>78.95</v>
      </c>
      <c r="AE11" s="21">
        <f t="shared" si="7"/>
        <v>3.7595238095238095</v>
      </c>
    </row>
    <row r="12" spans="1:31" x14ac:dyDescent="0.25">
      <c r="A12" s="20">
        <v>7</v>
      </c>
      <c r="B12" s="20" t="s">
        <v>26</v>
      </c>
      <c r="C12" s="20">
        <v>4</v>
      </c>
      <c r="D12" s="20">
        <v>4</v>
      </c>
      <c r="E12" s="20">
        <v>1</v>
      </c>
      <c r="F12" s="32">
        <f t="shared" si="1"/>
        <v>3</v>
      </c>
      <c r="G12" s="20">
        <v>4</v>
      </c>
      <c r="H12" s="20">
        <v>2</v>
      </c>
      <c r="I12" s="20">
        <v>1</v>
      </c>
      <c r="J12" s="32">
        <f t="shared" si="2"/>
        <v>2.3333333333333335</v>
      </c>
      <c r="K12" s="20">
        <v>4</v>
      </c>
      <c r="L12" s="20">
        <v>4</v>
      </c>
      <c r="M12" s="20">
        <v>2</v>
      </c>
      <c r="N12" s="32">
        <f t="shared" si="3"/>
        <v>3.3333333333333335</v>
      </c>
      <c r="O12" s="20">
        <v>4</v>
      </c>
      <c r="P12" s="20">
        <v>4</v>
      </c>
      <c r="Q12" s="20">
        <v>2</v>
      </c>
      <c r="R12" s="20">
        <v>1</v>
      </c>
      <c r="S12" s="32">
        <f t="shared" si="4"/>
        <v>2.75</v>
      </c>
      <c r="T12" s="20">
        <v>4</v>
      </c>
      <c r="U12" s="20">
        <v>4</v>
      </c>
      <c r="V12" s="20">
        <v>4</v>
      </c>
      <c r="W12" s="20">
        <v>2</v>
      </c>
      <c r="X12" s="20">
        <v>4</v>
      </c>
      <c r="Y12" s="32">
        <f t="shared" si="5"/>
        <v>3.6</v>
      </c>
      <c r="Z12" s="20">
        <v>4</v>
      </c>
      <c r="AA12" s="20">
        <v>3</v>
      </c>
      <c r="AB12" s="23">
        <v>3</v>
      </c>
      <c r="AC12" s="33">
        <f t="shared" si="6"/>
        <v>3.3333333333333335</v>
      </c>
      <c r="AD12" s="20">
        <f t="shared" si="0"/>
        <v>80.016666666666652</v>
      </c>
      <c r="AE12" s="21">
        <f t="shared" si="7"/>
        <v>3.8103174603174597</v>
      </c>
    </row>
    <row r="13" spans="1:31" x14ac:dyDescent="0.25">
      <c r="A13" s="20">
        <v>8</v>
      </c>
      <c r="B13" s="20" t="s">
        <v>27</v>
      </c>
      <c r="C13" s="20">
        <v>4</v>
      </c>
      <c r="D13" s="20">
        <v>4</v>
      </c>
      <c r="E13" s="20">
        <v>0</v>
      </c>
      <c r="F13" s="32">
        <f t="shared" si="1"/>
        <v>2.6666666666666665</v>
      </c>
      <c r="G13" s="20">
        <v>4</v>
      </c>
      <c r="H13" s="20">
        <v>1</v>
      </c>
      <c r="I13" s="20">
        <v>2</v>
      </c>
      <c r="J13" s="32">
        <f t="shared" si="2"/>
        <v>2.3333333333333335</v>
      </c>
      <c r="K13" s="20">
        <v>3</v>
      </c>
      <c r="L13" s="20">
        <v>4</v>
      </c>
      <c r="M13" s="20">
        <v>3</v>
      </c>
      <c r="N13" s="32">
        <f t="shared" si="3"/>
        <v>3.3333333333333335</v>
      </c>
      <c r="O13" s="20">
        <v>4</v>
      </c>
      <c r="P13" s="20">
        <v>4</v>
      </c>
      <c r="Q13" s="20">
        <v>3</v>
      </c>
      <c r="R13" s="20">
        <v>2</v>
      </c>
      <c r="S13" s="32">
        <f t="shared" si="4"/>
        <v>3.25</v>
      </c>
      <c r="T13" s="20">
        <v>4</v>
      </c>
      <c r="U13" s="20">
        <v>4</v>
      </c>
      <c r="V13" s="20">
        <v>4</v>
      </c>
      <c r="W13" s="20">
        <v>3</v>
      </c>
      <c r="X13" s="20">
        <v>4</v>
      </c>
      <c r="Y13" s="32">
        <f t="shared" si="5"/>
        <v>3.8</v>
      </c>
      <c r="Z13" s="20">
        <v>4</v>
      </c>
      <c r="AA13" s="20">
        <v>3</v>
      </c>
      <c r="AB13" s="1">
        <v>4</v>
      </c>
      <c r="AC13" s="33">
        <f t="shared" si="6"/>
        <v>3.6666666666666665</v>
      </c>
      <c r="AD13" s="20">
        <f t="shared" si="0"/>
        <v>83.383333333333326</v>
      </c>
      <c r="AE13" s="21">
        <f t="shared" si="7"/>
        <v>3.9706349206349203</v>
      </c>
    </row>
    <row r="14" spans="1:31" x14ac:dyDescent="0.25">
      <c r="A14" s="20">
        <v>9</v>
      </c>
      <c r="B14" s="20" t="s">
        <v>28</v>
      </c>
      <c r="C14" s="20">
        <v>4</v>
      </c>
      <c r="D14" s="20">
        <v>3</v>
      </c>
      <c r="E14" s="20">
        <v>0</v>
      </c>
      <c r="F14" s="32">
        <f t="shared" si="1"/>
        <v>2.3333333333333335</v>
      </c>
      <c r="G14" s="20">
        <v>4</v>
      </c>
      <c r="H14" s="20">
        <v>3</v>
      </c>
      <c r="I14" s="20">
        <v>2</v>
      </c>
      <c r="J14" s="32">
        <f t="shared" si="2"/>
        <v>3</v>
      </c>
      <c r="K14" s="20">
        <v>3</v>
      </c>
      <c r="L14" s="20">
        <v>4</v>
      </c>
      <c r="M14" s="20">
        <v>2</v>
      </c>
      <c r="N14" s="32">
        <f t="shared" si="3"/>
        <v>3</v>
      </c>
      <c r="O14" s="20">
        <v>4</v>
      </c>
      <c r="P14" s="20">
        <v>4</v>
      </c>
      <c r="Q14" s="20">
        <v>2</v>
      </c>
      <c r="R14" s="20">
        <v>2</v>
      </c>
      <c r="S14" s="32">
        <f t="shared" si="4"/>
        <v>3</v>
      </c>
      <c r="T14" s="20">
        <v>4</v>
      </c>
      <c r="U14" s="20">
        <v>4</v>
      </c>
      <c r="V14" s="20">
        <v>4</v>
      </c>
      <c r="W14" s="20">
        <v>1</v>
      </c>
      <c r="X14" s="20">
        <v>4</v>
      </c>
      <c r="Y14" s="32">
        <f t="shared" si="5"/>
        <v>3.4</v>
      </c>
      <c r="Z14" s="20">
        <v>4</v>
      </c>
      <c r="AA14" s="20">
        <v>3</v>
      </c>
      <c r="AB14" s="23">
        <v>2</v>
      </c>
      <c r="AC14" s="33">
        <f t="shared" si="6"/>
        <v>3</v>
      </c>
      <c r="AD14" s="20">
        <f t="shared" si="0"/>
        <v>77.733333333333348</v>
      </c>
      <c r="AE14" s="21">
        <f t="shared" si="7"/>
        <v>3.7015873015873022</v>
      </c>
    </row>
    <row r="15" spans="1:31" x14ac:dyDescent="0.25">
      <c r="A15" s="20">
        <v>10</v>
      </c>
      <c r="B15" s="20" t="s">
        <v>29</v>
      </c>
      <c r="C15" s="20">
        <v>4</v>
      </c>
      <c r="D15" s="20">
        <v>4</v>
      </c>
      <c r="E15" s="20">
        <v>3</v>
      </c>
      <c r="F15" s="32">
        <f t="shared" si="1"/>
        <v>3.6666666666666665</v>
      </c>
      <c r="G15" s="20">
        <v>4</v>
      </c>
      <c r="H15" s="20">
        <v>3</v>
      </c>
      <c r="I15" s="20">
        <v>2</v>
      </c>
      <c r="J15" s="32">
        <f t="shared" si="2"/>
        <v>3</v>
      </c>
      <c r="K15" s="20">
        <v>4</v>
      </c>
      <c r="L15" s="20">
        <v>4</v>
      </c>
      <c r="M15" s="20">
        <v>3</v>
      </c>
      <c r="N15" s="32">
        <f t="shared" si="3"/>
        <v>3.6666666666666665</v>
      </c>
      <c r="O15" s="20">
        <v>4</v>
      </c>
      <c r="P15" s="20">
        <v>4</v>
      </c>
      <c r="Q15" s="20">
        <v>3</v>
      </c>
      <c r="R15" s="20">
        <v>1</v>
      </c>
      <c r="S15" s="32">
        <f t="shared" si="4"/>
        <v>3</v>
      </c>
      <c r="T15" s="20">
        <v>3</v>
      </c>
      <c r="U15" s="20">
        <v>3</v>
      </c>
      <c r="V15" s="20">
        <v>3</v>
      </c>
      <c r="W15" s="20">
        <v>3</v>
      </c>
      <c r="X15" s="20">
        <v>4</v>
      </c>
      <c r="Y15" s="32">
        <f t="shared" si="5"/>
        <v>3.2</v>
      </c>
      <c r="Z15" s="20">
        <v>4</v>
      </c>
      <c r="AA15" s="20">
        <v>3</v>
      </c>
      <c r="AB15" s="23">
        <v>3</v>
      </c>
      <c r="AC15" s="33">
        <f t="shared" si="6"/>
        <v>3.3333333333333335</v>
      </c>
      <c r="AD15" s="20">
        <f t="shared" si="0"/>
        <v>85.533333333333331</v>
      </c>
      <c r="AE15" s="21">
        <f t="shared" si="7"/>
        <v>4.0730158730158728</v>
      </c>
    </row>
    <row r="16" spans="1:31" x14ac:dyDescent="0.25">
      <c r="A16" s="20">
        <v>11</v>
      </c>
      <c r="B16" s="20" t="s">
        <v>30</v>
      </c>
      <c r="C16" s="20">
        <v>4</v>
      </c>
      <c r="D16" s="20">
        <v>4</v>
      </c>
      <c r="E16" s="20">
        <v>2</v>
      </c>
      <c r="F16" s="32">
        <f t="shared" si="1"/>
        <v>3.3333333333333335</v>
      </c>
      <c r="G16" s="20">
        <v>4</v>
      </c>
      <c r="H16" s="20">
        <v>2</v>
      </c>
      <c r="I16" s="20">
        <v>1</v>
      </c>
      <c r="J16" s="32">
        <f t="shared" si="2"/>
        <v>2.3333333333333335</v>
      </c>
      <c r="K16" s="20">
        <v>3</v>
      </c>
      <c r="L16" s="20">
        <v>4</v>
      </c>
      <c r="M16" s="20">
        <v>2</v>
      </c>
      <c r="N16" s="32">
        <f t="shared" si="3"/>
        <v>3</v>
      </c>
      <c r="O16" s="20">
        <v>4</v>
      </c>
      <c r="P16" s="20">
        <v>4</v>
      </c>
      <c r="Q16" s="20">
        <v>2</v>
      </c>
      <c r="R16" s="20">
        <v>2</v>
      </c>
      <c r="S16" s="32">
        <f t="shared" si="4"/>
        <v>3</v>
      </c>
      <c r="T16" s="20">
        <v>4</v>
      </c>
      <c r="U16" s="20">
        <v>4</v>
      </c>
      <c r="V16" s="20">
        <v>4</v>
      </c>
      <c r="W16" s="20">
        <v>2</v>
      </c>
      <c r="X16" s="20">
        <v>4</v>
      </c>
      <c r="Y16" s="32">
        <f t="shared" si="5"/>
        <v>3.6</v>
      </c>
      <c r="Z16" s="20">
        <v>4</v>
      </c>
      <c r="AA16" s="20">
        <v>4</v>
      </c>
      <c r="AB16" s="23">
        <v>2</v>
      </c>
      <c r="AC16" s="33">
        <f t="shared" si="6"/>
        <v>3.3333333333333335</v>
      </c>
      <c r="AD16" s="20">
        <f t="shared" si="0"/>
        <v>81.266666666666666</v>
      </c>
      <c r="AE16" s="21">
        <f t="shared" si="7"/>
        <v>3.8698412698412699</v>
      </c>
    </row>
    <row r="17" spans="1:31" x14ac:dyDescent="0.25">
      <c r="A17" s="20">
        <v>12</v>
      </c>
      <c r="B17" s="20" t="s">
        <v>31</v>
      </c>
      <c r="C17" s="20">
        <v>4</v>
      </c>
      <c r="D17" s="20">
        <v>4</v>
      </c>
      <c r="E17" s="20">
        <v>2</v>
      </c>
      <c r="F17" s="32">
        <f t="shared" si="1"/>
        <v>3.3333333333333335</v>
      </c>
      <c r="G17" s="20">
        <v>4</v>
      </c>
      <c r="H17" s="20">
        <v>3</v>
      </c>
      <c r="I17" s="20">
        <v>2</v>
      </c>
      <c r="J17" s="32">
        <f t="shared" si="2"/>
        <v>3</v>
      </c>
      <c r="K17" s="20">
        <v>4</v>
      </c>
      <c r="L17" s="20">
        <v>4</v>
      </c>
      <c r="M17" s="20">
        <v>3</v>
      </c>
      <c r="N17" s="32">
        <f t="shared" si="3"/>
        <v>3.6666666666666665</v>
      </c>
      <c r="O17" s="20">
        <v>4</v>
      </c>
      <c r="P17" s="20">
        <v>4</v>
      </c>
      <c r="Q17" s="20">
        <v>3</v>
      </c>
      <c r="R17" s="20">
        <v>2</v>
      </c>
      <c r="S17" s="32">
        <f t="shared" si="4"/>
        <v>3.25</v>
      </c>
      <c r="T17" s="20">
        <v>3</v>
      </c>
      <c r="U17" s="20">
        <v>4</v>
      </c>
      <c r="V17" s="20">
        <v>3</v>
      </c>
      <c r="W17" s="20">
        <v>3</v>
      </c>
      <c r="X17" s="20">
        <v>4</v>
      </c>
      <c r="Y17" s="32">
        <f t="shared" si="5"/>
        <v>3.4</v>
      </c>
      <c r="Z17" s="20">
        <v>4</v>
      </c>
      <c r="AA17" s="20">
        <v>4</v>
      </c>
      <c r="AB17" s="23">
        <v>3</v>
      </c>
      <c r="AC17" s="33">
        <f t="shared" si="6"/>
        <v>3.6666666666666665</v>
      </c>
      <c r="AD17" s="20">
        <f t="shared" si="0"/>
        <v>87.65</v>
      </c>
      <c r="AE17" s="21">
        <f t="shared" si="7"/>
        <v>4.1738095238095241</v>
      </c>
    </row>
    <row r="18" spans="1:31" x14ac:dyDescent="0.25">
      <c r="A18" s="20">
        <v>13</v>
      </c>
      <c r="B18" s="20" t="s">
        <v>32</v>
      </c>
      <c r="C18" s="20">
        <v>4</v>
      </c>
      <c r="D18" s="20">
        <v>4</v>
      </c>
      <c r="E18" s="20">
        <v>1</v>
      </c>
      <c r="F18" s="32">
        <f t="shared" si="1"/>
        <v>3</v>
      </c>
      <c r="G18" s="20">
        <v>4</v>
      </c>
      <c r="H18" s="20">
        <v>3</v>
      </c>
      <c r="I18" s="20">
        <v>2</v>
      </c>
      <c r="J18" s="32">
        <f t="shared" si="2"/>
        <v>3</v>
      </c>
      <c r="K18" s="20">
        <v>3</v>
      </c>
      <c r="L18" s="20">
        <v>4</v>
      </c>
      <c r="M18" s="20">
        <v>2</v>
      </c>
      <c r="N18" s="32">
        <f t="shared" si="3"/>
        <v>3</v>
      </c>
      <c r="O18" s="20">
        <v>4</v>
      </c>
      <c r="P18" s="20">
        <v>3</v>
      </c>
      <c r="Q18" s="20">
        <v>2</v>
      </c>
      <c r="R18" s="20">
        <v>2</v>
      </c>
      <c r="S18" s="32">
        <f t="shared" si="4"/>
        <v>2.75</v>
      </c>
      <c r="T18" s="20">
        <v>4</v>
      </c>
      <c r="U18" s="20">
        <v>4</v>
      </c>
      <c r="V18" s="20">
        <v>4</v>
      </c>
      <c r="W18" s="20">
        <v>1</v>
      </c>
      <c r="X18" s="20">
        <v>3</v>
      </c>
      <c r="Y18" s="32">
        <f t="shared" si="5"/>
        <v>3.2</v>
      </c>
      <c r="Z18" s="20">
        <v>4</v>
      </c>
      <c r="AA18" s="20">
        <v>3</v>
      </c>
      <c r="AB18" s="23">
        <v>3</v>
      </c>
      <c r="AC18" s="33">
        <f t="shared" si="6"/>
        <v>3.3333333333333335</v>
      </c>
      <c r="AD18" s="20">
        <f t="shared" si="0"/>
        <v>78.95</v>
      </c>
      <c r="AE18" s="21">
        <f t="shared" si="7"/>
        <v>3.7595238095238095</v>
      </c>
    </row>
    <row r="19" spans="1:31" x14ac:dyDescent="0.25">
      <c r="A19" s="20">
        <v>14</v>
      </c>
      <c r="B19" s="20" t="s">
        <v>33</v>
      </c>
      <c r="C19" s="20">
        <v>4</v>
      </c>
      <c r="D19" s="20">
        <v>4</v>
      </c>
      <c r="E19" s="20">
        <v>0</v>
      </c>
      <c r="F19" s="32">
        <f t="shared" si="1"/>
        <v>2.6666666666666665</v>
      </c>
      <c r="G19" s="20">
        <v>4</v>
      </c>
      <c r="H19" s="20">
        <v>3</v>
      </c>
      <c r="I19" s="20">
        <v>1</v>
      </c>
      <c r="J19" s="32">
        <f t="shared" si="2"/>
        <v>2.6666666666666665</v>
      </c>
      <c r="K19" s="20">
        <v>3</v>
      </c>
      <c r="L19" s="20">
        <v>4</v>
      </c>
      <c r="M19" s="20">
        <v>2</v>
      </c>
      <c r="N19" s="32">
        <f t="shared" si="3"/>
        <v>3</v>
      </c>
      <c r="O19" s="20">
        <v>4</v>
      </c>
      <c r="P19" s="20">
        <v>4</v>
      </c>
      <c r="Q19" s="20">
        <v>2</v>
      </c>
      <c r="R19" s="20">
        <v>1</v>
      </c>
      <c r="S19" s="32">
        <f t="shared" si="4"/>
        <v>2.75</v>
      </c>
      <c r="T19" s="20">
        <v>4</v>
      </c>
      <c r="U19" s="20">
        <v>4</v>
      </c>
      <c r="V19" s="20">
        <v>4</v>
      </c>
      <c r="W19" s="20">
        <v>1</v>
      </c>
      <c r="X19" s="20">
        <v>4</v>
      </c>
      <c r="Y19" s="32">
        <f t="shared" si="5"/>
        <v>3.4</v>
      </c>
      <c r="Z19" s="20">
        <v>4</v>
      </c>
      <c r="AA19" s="20">
        <v>2</v>
      </c>
      <c r="AB19" s="23">
        <v>2</v>
      </c>
      <c r="AC19" s="33">
        <f t="shared" si="6"/>
        <v>2.6666666666666665</v>
      </c>
      <c r="AD19" s="20">
        <f t="shared" si="0"/>
        <v>75.483333333333334</v>
      </c>
      <c r="AE19" s="21">
        <f t="shared" si="7"/>
        <v>3.5944444444444446</v>
      </c>
    </row>
    <row r="20" spans="1:31" x14ac:dyDescent="0.25">
      <c r="A20" s="20">
        <v>15</v>
      </c>
      <c r="B20" s="20" t="s">
        <v>34</v>
      </c>
      <c r="C20" s="20">
        <v>4</v>
      </c>
      <c r="D20" s="20">
        <v>4</v>
      </c>
      <c r="E20" s="20">
        <v>0</v>
      </c>
      <c r="F20" s="32">
        <f t="shared" si="1"/>
        <v>2.6666666666666665</v>
      </c>
      <c r="G20" s="20">
        <v>4</v>
      </c>
      <c r="H20" s="20">
        <v>2</v>
      </c>
      <c r="I20" s="20">
        <v>2</v>
      </c>
      <c r="J20" s="32">
        <f t="shared" si="2"/>
        <v>2.6666666666666665</v>
      </c>
      <c r="K20" s="20">
        <v>3</v>
      </c>
      <c r="L20" s="20">
        <v>4</v>
      </c>
      <c r="M20" s="20">
        <v>1</v>
      </c>
      <c r="N20" s="32">
        <f t="shared" si="3"/>
        <v>2.6666666666666665</v>
      </c>
      <c r="O20" s="20">
        <v>4</v>
      </c>
      <c r="P20" s="20">
        <v>4</v>
      </c>
      <c r="Q20" s="20">
        <v>2</v>
      </c>
      <c r="R20" s="20">
        <v>2</v>
      </c>
      <c r="S20" s="32">
        <f t="shared" si="4"/>
        <v>3</v>
      </c>
      <c r="T20" s="20">
        <v>4</v>
      </c>
      <c r="U20" s="20">
        <v>4</v>
      </c>
      <c r="V20" s="20">
        <v>4</v>
      </c>
      <c r="W20" s="20">
        <v>1</v>
      </c>
      <c r="X20" s="20">
        <v>3</v>
      </c>
      <c r="Y20" s="32">
        <f t="shared" si="5"/>
        <v>3.2</v>
      </c>
      <c r="Z20" s="20">
        <v>3</v>
      </c>
      <c r="AA20" s="20">
        <v>3</v>
      </c>
      <c r="AB20" s="1">
        <v>2</v>
      </c>
      <c r="AC20" s="33">
        <f t="shared" si="6"/>
        <v>2.6666666666666665</v>
      </c>
      <c r="AD20" s="20">
        <f t="shared" si="0"/>
        <v>74.2</v>
      </c>
      <c r="AE20" s="21">
        <f t="shared" si="7"/>
        <v>3.5333333333333337</v>
      </c>
    </row>
    <row r="21" spans="1:31" x14ac:dyDescent="0.25">
      <c r="A21" s="20">
        <v>16</v>
      </c>
      <c r="B21" s="20" t="s">
        <v>35</v>
      </c>
      <c r="C21" s="20">
        <v>4</v>
      </c>
      <c r="D21" s="20">
        <v>4</v>
      </c>
      <c r="E21" s="20">
        <v>1</v>
      </c>
      <c r="F21" s="32">
        <f t="shared" si="1"/>
        <v>3</v>
      </c>
      <c r="G21" s="20">
        <v>4</v>
      </c>
      <c r="H21" s="20">
        <v>3</v>
      </c>
      <c r="I21" s="20">
        <v>1</v>
      </c>
      <c r="J21" s="32">
        <f t="shared" si="2"/>
        <v>2.6666666666666665</v>
      </c>
      <c r="K21" s="20">
        <v>4</v>
      </c>
      <c r="L21" s="20">
        <v>4</v>
      </c>
      <c r="M21" s="20">
        <v>2</v>
      </c>
      <c r="N21" s="32">
        <f t="shared" si="3"/>
        <v>3.3333333333333335</v>
      </c>
      <c r="O21" s="20">
        <v>3</v>
      </c>
      <c r="P21" s="20">
        <v>3</v>
      </c>
      <c r="Q21" s="20">
        <v>2</v>
      </c>
      <c r="R21" s="20">
        <v>1</v>
      </c>
      <c r="S21" s="32">
        <f t="shared" si="4"/>
        <v>2.25</v>
      </c>
      <c r="T21" s="20">
        <v>3</v>
      </c>
      <c r="U21" s="20">
        <v>4</v>
      </c>
      <c r="V21" s="20">
        <v>3</v>
      </c>
      <c r="W21" s="20">
        <v>1</v>
      </c>
      <c r="X21" s="20">
        <v>3</v>
      </c>
      <c r="Y21" s="32">
        <f t="shared" si="5"/>
        <v>2.8</v>
      </c>
      <c r="Z21" s="20">
        <v>4</v>
      </c>
      <c r="AA21" s="20">
        <v>2</v>
      </c>
      <c r="AB21" s="23">
        <v>2</v>
      </c>
      <c r="AC21" s="33">
        <f t="shared" si="6"/>
        <v>2.6666666666666665</v>
      </c>
      <c r="AD21" s="20">
        <f t="shared" si="0"/>
        <v>72.050000000000011</v>
      </c>
      <c r="AE21" s="21">
        <f t="shared" si="7"/>
        <v>3.4309523809523816</v>
      </c>
    </row>
    <row r="22" spans="1:31" x14ac:dyDescent="0.25">
      <c r="A22" s="20">
        <v>17</v>
      </c>
      <c r="B22" s="20" t="s">
        <v>36</v>
      </c>
      <c r="C22" s="20">
        <v>4</v>
      </c>
      <c r="D22" s="20">
        <v>4</v>
      </c>
      <c r="E22" s="20">
        <v>0</v>
      </c>
      <c r="F22" s="32">
        <f t="shared" si="1"/>
        <v>2.6666666666666665</v>
      </c>
      <c r="G22" s="20">
        <v>4</v>
      </c>
      <c r="H22" s="20">
        <v>4</v>
      </c>
      <c r="I22" s="20">
        <v>2</v>
      </c>
      <c r="J22" s="32">
        <f t="shared" si="2"/>
        <v>3.3333333333333335</v>
      </c>
      <c r="K22" s="20">
        <v>3</v>
      </c>
      <c r="L22" s="20">
        <v>4</v>
      </c>
      <c r="M22" s="20">
        <v>3</v>
      </c>
      <c r="N22" s="32">
        <f t="shared" si="3"/>
        <v>3.3333333333333335</v>
      </c>
      <c r="O22" s="20">
        <v>4</v>
      </c>
      <c r="P22" s="20">
        <v>4</v>
      </c>
      <c r="Q22" s="20">
        <v>3</v>
      </c>
      <c r="R22" s="20">
        <v>1</v>
      </c>
      <c r="S22" s="32">
        <f t="shared" si="4"/>
        <v>3</v>
      </c>
      <c r="T22" s="20">
        <v>4</v>
      </c>
      <c r="U22" s="20">
        <v>4</v>
      </c>
      <c r="V22" s="20">
        <v>4</v>
      </c>
      <c r="W22" s="20">
        <v>2</v>
      </c>
      <c r="X22" s="20">
        <v>4</v>
      </c>
      <c r="Y22" s="32">
        <f t="shared" si="5"/>
        <v>3.6</v>
      </c>
      <c r="Z22" s="20">
        <v>4</v>
      </c>
      <c r="AA22" s="20">
        <v>3</v>
      </c>
      <c r="AB22" s="23">
        <v>4</v>
      </c>
      <c r="AC22" s="33">
        <f t="shared" si="6"/>
        <v>3.6666666666666665</v>
      </c>
      <c r="AD22" s="20">
        <f t="shared" si="0"/>
        <v>84.933333333333337</v>
      </c>
      <c r="AE22" s="21">
        <f t="shared" si="7"/>
        <v>4.0444444444444443</v>
      </c>
    </row>
    <row r="23" spans="1:31" x14ac:dyDescent="0.25">
      <c r="A23" s="20">
        <v>18</v>
      </c>
      <c r="B23" s="20" t="s">
        <v>37</v>
      </c>
      <c r="C23" s="20">
        <v>4</v>
      </c>
      <c r="D23" s="20">
        <v>4</v>
      </c>
      <c r="E23" s="20">
        <v>2</v>
      </c>
      <c r="F23" s="32">
        <f t="shared" si="1"/>
        <v>3.3333333333333335</v>
      </c>
      <c r="G23" s="20">
        <v>4</v>
      </c>
      <c r="H23" s="20">
        <v>3</v>
      </c>
      <c r="I23" s="20">
        <v>2</v>
      </c>
      <c r="J23" s="32">
        <f t="shared" si="2"/>
        <v>3</v>
      </c>
      <c r="K23" s="20">
        <v>3</v>
      </c>
      <c r="L23" s="20">
        <v>4</v>
      </c>
      <c r="M23" s="20">
        <v>2</v>
      </c>
      <c r="N23" s="32">
        <f t="shared" si="3"/>
        <v>3</v>
      </c>
      <c r="O23" s="20">
        <v>4</v>
      </c>
      <c r="P23" s="20">
        <v>4</v>
      </c>
      <c r="Q23" s="20">
        <v>2</v>
      </c>
      <c r="R23" s="20">
        <v>2</v>
      </c>
      <c r="S23" s="32">
        <f t="shared" si="4"/>
        <v>3</v>
      </c>
      <c r="T23" s="20">
        <v>4</v>
      </c>
      <c r="U23" s="20">
        <v>4</v>
      </c>
      <c r="V23" s="20">
        <v>4</v>
      </c>
      <c r="W23" s="20">
        <v>3</v>
      </c>
      <c r="X23" s="20">
        <v>4</v>
      </c>
      <c r="Y23" s="32">
        <f t="shared" si="5"/>
        <v>3.8</v>
      </c>
      <c r="Z23" s="20">
        <v>4</v>
      </c>
      <c r="AA23" s="20">
        <v>3</v>
      </c>
      <c r="AB23" s="23">
        <v>4</v>
      </c>
      <c r="AC23" s="33">
        <f t="shared" si="6"/>
        <v>3.6666666666666665</v>
      </c>
      <c r="AD23" s="20">
        <f t="shared" si="0"/>
        <v>86.13333333333334</v>
      </c>
      <c r="AE23" s="21">
        <f t="shared" si="7"/>
        <v>4.1015873015873021</v>
      </c>
    </row>
    <row r="24" spans="1:31" x14ac:dyDescent="0.25">
      <c r="A24" s="20">
        <v>19</v>
      </c>
      <c r="B24" s="20" t="s">
        <v>38</v>
      </c>
      <c r="C24" s="20">
        <v>4</v>
      </c>
      <c r="D24" s="20">
        <v>4</v>
      </c>
      <c r="E24" s="20">
        <v>1</v>
      </c>
      <c r="F24" s="32">
        <f t="shared" si="1"/>
        <v>3</v>
      </c>
      <c r="G24" s="20">
        <v>4</v>
      </c>
      <c r="H24" s="20">
        <v>2</v>
      </c>
      <c r="I24" s="20">
        <v>0</v>
      </c>
      <c r="J24" s="32">
        <f t="shared" si="2"/>
        <v>2</v>
      </c>
      <c r="K24" s="20">
        <v>3</v>
      </c>
      <c r="L24" s="20">
        <v>4</v>
      </c>
      <c r="M24" s="20">
        <v>1</v>
      </c>
      <c r="N24" s="32">
        <f t="shared" si="3"/>
        <v>2.6666666666666665</v>
      </c>
      <c r="O24" s="20">
        <v>4</v>
      </c>
      <c r="P24" s="20">
        <v>4</v>
      </c>
      <c r="Q24" s="20">
        <v>3</v>
      </c>
      <c r="R24" s="20">
        <v>1</v>
      </c>
      <c r="S24" s="32">
        <f t="shared" si="4"/>
        <v>3</v>
      </c>
      <c r="T24" s="20">
        <v>3</v>
      </c>
      <c r="U24" s="20">
        <v>3</v>
      </c>
      <c r="V24" s="20">
        <v>3</v>
      </c>
      <c r="W24" s="20">
        <v>1</v>
      </c>
      <c r="X24" s="20">
        <v>4</v>
      </c>
      <c r="Y24" s="32">
        <f t="shared" si="5"/>
        <v>2.8</v>
      </c>
      <c r="Z24" s="20">
        <v>4</v>
      </c>
      <c r="AA24" s="20">
        <v>3</v>
      </c>
      <c r="AB24" s="1">
        <v>2</v>
      </c>
      <c r="AC24" s="33">
        <f t="shared" si="6"/>
        <v>3</v>
      </c>
      <c r="AD24" s="20">
        <f t="shared" si="0"/>
        <v>71.466666666666669</v>
      </c>
      <c r="AE24" s="21">
        <f t="shared" si="7"/>
        <v>3.4031746031746031</v>
      </c>
    </row>
    <row r="25" spans="1:31" x14ac:dyDescent="0.25">
      <c r="A25" s="20">
        <v>20</v>
      </c>
      <c r="B25" s="20" t="s">
        <v>39</v>
      </c>
      <c r="C25" s="20">
        <v>4</v>
      </c>
      <c r="D25" s="20">
        <v>4</v>
      </c>
      <c r="E25" s="20">
        <v>2</v>
      </c>
      <c r="F25" s="32">
        <f t="shared" si="1"/>
        <v>3.3333333333333335</v>
      </c>
      <c r="G25" s="20">
        <v>4</v>
      </c>
      <c r="H25" s="20">
        <v>3</v>
      </c>
      <c r="I25" s="20">
        <v>1</v>
      </c>
      <c r="J25" s="32">
        <f t="shared" si="2"/>
        <v>2.6666666666666665</v>
      </c>
      <c r="K25" s="20">
        <v>4</v>
      </c>
      <c r="L25" s="20">
        <v>4</v>
      </c>
      <c r="M25" s="20">
        <v>2</v>
      </c>
      <c r="N25" s="32">
        <f t="shared" si="3"/>
        <v>3.3333333333333335</v>
      </c>
      <c r="O25" s="20">
        <v>4</v>
      </c>
      <c r="P25" s="20">
        <v>4</v>
      </c>
      <c r="Q25" s="20">
        <v>2</v>
      </c>
      <c r="R25" s="20">
        <v>1</v>
      </c>
      <c r="S25" s="32">
        <f t="shared" si="4"/>
        <v>2.75</v>
      </c>
      <c r="T25" s="20">
        <v>4</v>
      </c>
      <c r="U25" s="20">
        <v>4</v>
      </c>
      <c r="V25" s="20">
        <v>4</v>
      </c>
      <c r="W25" s="20">
        <v>3</v>
      </c>
      <c r="X25" s="20">
        <v>3</v>
      </c>
      <c r="Y25" s="32">
        <f t="shared" si="5"/>
        <v>3.6</v>
      </c>
      <c r="Z25" s="20">
        <v>3</v>
      </c>
      <c r="AA25" s="20">
        <v>2</v>
      </c>
      <c r="AB25" s="23">
        <v>3</v>
      </c>
      <c r="AC25" s="33">
        <f t="shared" si="6"/>
        <v>2.6666666666666665</v>
      </c>
      <c r="AD25" s="20">
        <f t="shared" si="0"/>
        <v>80.683333333333337</v>
      </c>
      <c r="AE25" s="21">
        <f t="shared" si="7"/>
        <v>3.8420634920634922</v>
      </c>
    </row>
    <row r="26" spans="1:31" x14ac:dyDescent="0.25">
      <c r="A26" s="20">
        <v>21</v>
      </c>
      <c r="B26" s="20" t="s">
        <v>40</v>
      </c>
      <c r="C26" s="20">
        <v>4</v>
      </c>
      <c r="D26" s="20">
        <v>3</v>
      </c>
      <c r="E26" s="20">
        <v>1</v>
      </c>
      <c r="F26" s="32">
        <f t="shared" si="1"/>
        <v>2.6666666666666665</v>
      </c>
      <c r="G26" s="20">
        <v>4</v>
      </c>
      <c r="H26" s="20">
        <v>3</v>
      </c>
      <c r="I26" s="20">
        <v>2</v>
      </c>
      <c r="J26" s="32">
        <f t="shared" si="2"/>
        <v>3</v>
      </c>
      <c r="K26" s="20">
        <v>3</v>
      </c>
      <c r="L26" s="20">
        <v>4</v>
      </c>
      <c r="M26" s="20">
        <v>2</v>
      </c>
      <c r="N26" s="32">
        <f t="shared" si="3"/>
        <v>3</v>
      </c>
      <c r="O26" s="20">
        <v>4</v>
      </c>
      <c r="P26" s="20">
        <v>4</v>
      </c>
      <c r="Q26" s="20">
        <v>2</v>
      </c>
      <c r="R26" s="20">
        <v>1</v>
      </c>
      <c r="S26" s="32">
        <f t="shared" si="4"/>
        <v>2.75</v>
      </c>
      <c r="T26" s="20">
        <v>4</v>
      </c>
      <c r="U26" s="20">
        <v>4</v>
      </c>
      <c r="V26" s="20">
        <v>4</v>
      </c>
      <c r="W26" s="20">
        <v>1</v>
      </c>
      <c r="X26" s="20">
        <v>4</v>
      </c>
      <c r="Y26" s="32">
        <f t="shared" si="5"/>
        <v>3.4</v>
      </c>
      <c r="Z26" s="20">
        <v>4</v>
      </c>
      <c r="AA26" s="20">
        <v>3</v>
      </c>
      <c r="AB26" s="23">
        <v>2</v>
      </c>
      <c r="AC26" s="33">
        <f t="shared" si="6"/>
        <v>3</v>
      </c>
      <c r="AD26" s="20">
        <f t="shared" si="0"/>
        <v>77.816666666666663</v>
      </c>
      <c r="AE26" s="21">
        <f t="shared" si="7"/>
        <v>3.7055555555555553</v>
      </c>
    </row>
    <row r="27" spans="1:31" x14ac:dyDescent="0.25">
      <c r="A27" s="20">
        <v>22</v>
      </c>
      <c r="B27" s="20" t="s">
        <v>41</v>
      </c>
      <c r="C27" s="20">
        <v>4</v>
      </c>
      <c r="D27" s="20">
        <v>4</v>
      </c>
      <c r="E27" s="20">
        <v>2</v>
      </c>
      <c r="F27" s="32">
        <f t="shared" si="1"/>
        <v>3.3333333333333335</v>
      </c>
      <c r="G27" s="20">
        <v>4</v>
      </c>
      <c r="H27" s="20">
        <v>3</v>
      </c>
      <c r="I27" s="20">
        <v>2</v>
      </c>
      <c r="J27" s="32">
        <f t="shared" si="2"/>
        <v>3</v>
      </c>
      <c r="K27" s="20">
        <v>3</v>
      </c>
      <c r="L27" s="20">
        <v>4</v>
      </c>
      <c r="M27" s="20">
        <v>3</v>
      </c>
      <c r="N27" s="32">
        <f t="shared" si="3"/>
        <v>3.3333333333333335</v>
      </c>
      <c r="O27" s="20">
        <v>4</v>
      </c>
      <c r="P27" s="20">
        <v>4</v>
      </c>
      <c r="Q27" s="20">
        <v>3</v>
      </c>
      <c r="R27" s="20">
        <v>2</v>
      </c>
      <c r="S27" s="32">
        <f t="shared" si="4"/>
        <v>3.25</v>
      </c>
      <c r="T27" s="20">
        <v>4</v>
      </c>
      <c r="U27" s="20">
        <v>4</v>
      </c>
      <c r="V27" s="20">
        <v>4</v>
      </c>
      <c r="W27" s="20">
        <v>3</v>
      </c>
      <c r="X27" s="20">
        <v>4</v>
      </c>
      <c r="Y27" s="32">
        <f t="shared" si="5"/>
        <v>3.8</v>
      </c>
      <c r="Z27" s="20">
        <v>4</v>
      </c>
      <c r="AA27" s="20">
        <v>3</v>
      </c>
      <c r="AB27" s="23">
        <v>4</v>
      </c>
      <c r="AC27" s="33">
        <f t="shared" si="6"/>
        <v>3.6666666666666665</v>
      </c>
      <c r="AD27" s="20">
        <f t="shared" si="0"/>
        <v>88.716666666666669</v>
      </c>
      <c r="AE27" s="21">
        <f t="shared" si="7"/>
        <v>4.2246031746031747</v>
      </c>
    </row>
    <row r="28" spans="1:31" x14ac:dyDescent="0.25">
      <c r="A28" s="20">
        <v>23</v>
      </c>
      <c r="B28" s="20" t="s">
        <v>42</v>
      </c>
      <c r="C28" s="20">
        <v>4</v>
      </c>
      <c r="D28" s="20">
        <v>4</v>
      </c>
      <c r="E28" s="20">
        <v>2</v>
      </c>
      <c r="F28" s="32">
        <f t="shared" si="1"/>
        <v>3.3333333333333335</v>
      </c>
      <c r="G28" s="20">
        <v>4</v>
      </c>
      <c r="H28" s="20">
        <v>3</v>
      </c>
      <c r="I28" s="20">
        <v>3</v>
      </c>
      <c r="J28" s="32">
        <f t="shared" si="2"/>
        <v>3.3333333333333335</v>
      </c>
      <c r="K28" s="20">
        <v>4</v>
      </c>
      <c r="L28" s="20">
        <v>4</v>
      </c>
      <c r="M28" s="20">
        <v>2</v>
      </c>
      <c r="N28" s="32">
        <f t="shared" si="3"/>
        <v>3.3333333333333335</v>
      </c>
      <c r="O28" s="20">
        <v>4</v>
      </c>
      <c r="P28" s="20">
        <v>4</v>
      </c>
      <c r="Q28" s="20">
        <v>3</v>
      </c>
      <c r="R28" s="20">
        <v>2</v>
      </c>
      <c r="S28" s="32">
        <f t="shared" si="4"/>
        <v>3.25</v>
      </c>
      <c r="T28" s="20">
        <v>4</v>
      </c>
      <c r="U28" s="20">
        <v>4</v>
      </c>
      <c r="V28" s="20">
        <v>4</v>
      </c>
      <c r="W28" s="20">
        <v>3</v>
      </c>
      <c r="X28" s="20">
        <v>4</v>
      </c>
      <c r="Y28" s="32">
        <f t="shared" si="5"/>
        <v>3.8</v>
      </c>
      <c r="Z28" s="20">
        <v>4</v>
      </c>
      <c r="AA28" s="20">
        <v>3</v>
      </c>
      <c r="AB28" s="1">
        <v>4</v>
      </c>
      <c r="AC28" s="33">
        <f t="shared" si="6"/>
        <v>3.6666666666666665</v>
      </c>
      <c r="AD28" s="20">
        <f t="shared" si="0"/>
        <v>90.05</v>
      </c>
      <c r="AE28" s="21">
        <f t="shared" si="7"/>
        <v>4.288095238095238</v>
      </c>
    </row>
    <row r="29" spans="1:31" x14ac:dyDescent="0.25">
      <c r="A29" s="20">
        <v>24</v>
      </c>
      <c r="B29" s="20" t="s">
        <v>43</v>
      </c>
      <c r="C29" s="20">
        <v>4</v>
      </c>
      <c r="D29" s="20">
        <v>4</v>
      </c>
      <c r="E29" s="20">
        <v>0</v>
      </c>
      <c r="F29" s="32">
        <f t="shared" si="1"/>
        <v>2.6666666666666665</v>
      </c>
      <c r="G29" s="20">
        <v>4</v>
      </c>
      <c r="H29" s="20">
        <v>2</v>
      </c>
      <c r="I29" s="20">
        <v>1</v>
      </c>
      <c r="J29" s="32">
        <f t="shared" si="2"/>
        <v>2.3333333333333335</v>
      </c>
      <c r="K29" s="20">
        <v>3</v>
      </c>
      <c r="L29" s="20">
        <v>4</v>
      </c>
      <c r="M29" s="20">
        <v>1</v>
      </c>
      <c r="N29" s="32">
        <f t="shared" si="3"/>
        <v>2.6666666666666665</v>
      </c>
      <c r="O29" s="20">
        <v>4</v>
      </c>
      <c r="P29" s="20">
        <v>4</v>
      </c>
      <c r="Q29" s="20">
        <v>3</v>
      </c>
      <c r="R29" s="20">
        <v>2</v>
      </c>
      <c r="S29" s="32">
        <f t="shared" si="4"/>
        <v>3.25</v>
      </c>
      <c r="T29" s="20">
        <v>4</v>
      </c>
      <c r="U29" s="20">
        <v>4</v>
      </c>
      <c r="V29" s="20">
        <v>4</v>
      </c>
      <c r="W29" s="20">
        <v>3</v>
      </c>
      <c r="X29" s="20">
        <v>4</v>
      </c>
      <c r="Y29" s="32">
        <f t="shared" si="5"/>
        <v>3.8</v>
      </c>
      <c r="Z29" s="20">
        <v>4</v>
      </c>
      <c r="AA29" s="20">
        <v>4</v>
      </c>
      <c r="AB29" s="23">
        <v>4</v>
      </c>
      <c r="AC29" s="33">
        <f t="shared" si="6"/>
        <v>4</v>
      </c>
      <c r="AD29" s="20">
        <f t="shared" si="0"/>
        <v>81.716666666666654</v>
      </c>
      <c r="AE29" s="21">
        <f t="shared" si="7"/>
        <v>3.8912698412698408</v>
      </c>
    </row>
    <row r="30" spans="1:31" x14ac:dyDescent="0.25">
      <c r="A30" s="20">
        <v>25</v>
      </c>
      <c r="B30" s="20" t="s">
        <v>44</v>
      </c>
      <c r="C30" s="20">
        <v>4</v>
      </c>
      <c r="D30" s="20">
        <v>4</v>
      </c>
      <c r="E30" s="20">
        <v>0</v>
      </c>
      <c r="F30" s="32">
        <f t="shared" si="1"/>
        <v>2.6666666666666665</v>
      </c>
      <c r="G30" s="20">
        <v>4</v>
      </c>
      <c r="H30" s="20">
        <v>3</v>
      </c>
      <c r="I30" s="20">
        <v>2</v>
      </c>
      <c r="J30" s="32">
        <f t="shared" si="2"/>
        <v>3</v>
      </c>
      <c r="K30" s="20">
        <v>3</v>
      </c>
      <c r="L30" s="20">
        <v>4</v>
      </c>
      <c r="M30" s="20">
        <v>2</v>
      </c>
      <c r="N30" s="32">
        <f t="shared" si="3"/>
        <v>3</v>
      </c>
      <c r="O30" s="20">
        <v>4</v>
      </c>
      <c r="P30" s="20">
        <v>4</v>
      </c>
      <c r="Q30" s="20">
        <v>2</v>
      </c>
      <c r="R30" s="20">
        <v>1</v>
      </c>
      <c r="S30" s="32">
        <f t="shared" si="4"/>
        <v>2.75</v>
      </c>
      <c r="T30" s="20">
        <v>3</v>
      </c>
      <c r="U30" s="20">
        <v>3</v>
      </c>
      <c r="V30" s="20">
        <v>3</v>
      </c>
      <c r="W30" s="20">
        <v>1</v>
      </c>
      <c r="X30" s="20">
        <v>3</v>
      </c>
      <c r="Y30" s="32">
        <f t="shared" si="5"/>
        <v>2.6</v>
      </c>
      <c r="Z30" s="20">
        <v>4</v>
      </c>
      <c r="AA30" s="20">
        <v>3</v>
      </c>
      <c r="AB30" s="23">
        <v>2</v>
      </c>
      <c r="AC30" s="33">
        <f t="shared" si="6"/>
        <v>3</v>
      </c>
      <c r="AD30" s="20">
        <f t="shared" si="0"/>
        <v>73.016666666666666</v>
      </c>
      <c r="AE30" s="21">
        <f t="shared" si="7"/>
        <v>3.4769841269841271</v>
      </c>
    </row>
    <row r="31" spans="1:31" x14ac:dyDescent="0.25">
      <c r="A31" s="20">
        <v>26</v>
      </c>
      <c r="B31" s="20" t="s">
        <v>45</v>
      </c>
      <c r="C31" s="20">
        <v>4</v>
      </c>
      <c r="D31" s="20">
        <v>4</v>
      </c>
      <c r="E31" s="20">
        <v>1</v>
      </c>
      <c r="F31" s="32">
        <f t="shared" si="1"/>
        <v>3</v>
      </c>
      <c r="G31" s="20">
        <v>4</v>
      </c>
      <c r="H31" s="20">
        <v>2</v>
      </c>
      <c r="I31" s="20">
        <v>2</v>
      </c>
      <c r="J31" s="32">
        <f t="shared" si="2"/>
        <v>2.6666666666666665</v>
      </c>
      <c r="K31" s="20">
        <v>3</v>
      </c>
      <c r="L31" s="20">
        <v>4</v>
      </c>
      <c r="M31" s="20">
        <v>0</v>
      </c>
      <c r="N31" s="32">
        <f t="shared" si="3"/>
        <v>2.3333333333333335</v>
      </c>
      <c r="O31" s="20">
        <v>3</v>
      </c>
      <c r="P31" s="20">
        <v>4</v>
      </c>
      <c r="Q31" s="20">
        <v>2</v>
      </c>
      <c r="R31" s="20">
        <v>2</v>
      </c>
      <c r="S31" s="32">
        <f t="shared" si="4"/>
        <v>2.75</v>
      </c>
      <c r="T31" s="20">
        <v>4</v>
      </c>
      <c r="U31" s="20">
        <v>4</v>
      </c>
      <c r="V31" s="20">
        <v>4</v>
      </c>
      <c r="W31" s="20">
        <v>1</v>
      </c>
      <c r="X31" s="20">
        <v>4</v>
      </c>
      <c r="Y31" s="32">
        <f t="shared" si="5"/>
        <v>3.4</v>
      </c>
      <c r="Z31" s="20">
        <v>4</v>
      </c>
      <c r="AA31" s="20">
        <v>2</v>
      </c>
      <c r="AB31" s="1">
        <v>1</v>
      </c>
      <c r="AC31" s="33">
        <f t="shared" si="6"/>
        <v>2.3333333333333335</v>
      </c>
      <c r="AD31" s="20">
        <f t="shared" si="0"/>
        <v>73.150000000000006</v>
      </c>
      <c r="AE31" s="21">
        <f t="shared" si="7"/>
        <v>3.4833333333333334</v>
      </c>
    </row>
    <row r="32" spans="1:31" x14ac:dyDescent="0.25">
      <c r="A32" s="20">
        <v>27</v>
      </c>
      <c r="B32" s="20" t="s">
        <v>46</v>
      </c>
      <c r="C32" s="20">
        <v>4</v>
      </c>
      <c r="D32" s="20">
        <v>4</v>
      </c>
      <c r="E32" s="20">
        <v>2</v>
      </c>
      <c r="F32" s="32">
        <f t="shared" si="1"/>
        <v>3.3333333333333335</v>
      </c>
      <c r="G32" s="20">
        <v>4</v>
      </c>
      <c r="H32" s="20">
        <v>3</v>
      </c>
      <c r="I32" s="20">
        <v>1</v>
      </c>
      <c r="J32" s="32">
        <f t="shared" si="2"/>
        <v>2.6666666666666665</v>
      </c>
      <c r="K32" s="20">
        <v>4</v>
      </c>
      <c r="L32" s="20">
        <v>4</v>
      </c>
      <c r="M32" s="20">
        <v>2</v>
      </c>
      <c r="N32" s="32">
        <f t="shared" si="3"/>
        <v>3.3333333333333335</v>
      </c>
      <c r="O32" s="20">
        <v>4</v>
      </c>
      <c r="P32" s="20">
        <v>4</v>
      </c>
      <c r="Q32" s="20">
        <v>2</v>
      </c>
      <c r="R32" s="20">
        <v>2</v>
      </c>
      <c r="S32" s="32">
        <f t="shared" si="4"/>
        <v>3</v>
      </c>
      <c r="T32" s="20">
        <v>4</v>
      </c>
      <c r="U32" s="20">
        <v>4</v>
      </c>
      <c r="V32" s="20">
        <v>4</v>
      </c>
      <c r="W32" s="20">
        <v>2</v>
      </c>
      <c r="X32" s="20">
        <v>4</v>
      </c>
      <c r="Y32" s="32">
        <f t="shared" si="5"/>
        <v>3.6</v>
      </c>
      <c r="Z32" s="20">
        <v>4</v>
      </c>
      <c r="AA32" s="20">
        <v>3</v>
      </c>
      <c r="AB32" s="20">
        <v>3</v>
      </c>
      <c r="AC32" s="33">
        <f t="shared" si="6"/>
        <v>3.3333333333333335</v>
      </c>
      <c r="AD32" s="20">
        <f t="shared" si="0"/>
        <v>83.933333333333337</v>
      </c>
      <c r="AE32" s="21">
        <f t="shared" si="7"/>
        <v>3.9968253968253968</v>
      </c>
    </row>
    <row r="33" spans="1:31" x14ac:dyDescent="0.25">
      <c r="A33" s="20">
        <v>28</v>
      </c>
      <c r="B33" s="20" t="s">
        <v>47</v>
      </c>
      <c r="C33" s="20">
        <v>4</v>
      </c>
      <c r="D33" s="20">
        <v>4</v>
      </c>
      <c r="E33" s="20">
        <v>1</v>
      </c>
      <c r="F33" s="32">
        <f t="shared" si="1"/>
        <v>3</v>
      </c>
      <c r="G33" s="20">
        <v>4</v>
      </c>
      <c r="H33" s="20">
        <v>1</v>
      </c>
      <c r="I33" s="20">
        <v>1</v>
      </c>
      <c r="J33" s="32">
        <f t="shared" si="2"/>
        <v>2</v>
      </c>
      <c r="K33" s="20">
        <v>3</v>
      </c>
      <c r="L33" s="20">
        <v>4</v>
      </c>
      <c r="M33" s="20">
        <v>1</v>
      </c>
      <c r="N33" s="32">
        <f t="shared" si="3"/>
        <v>2.6666666666666665</v>
      </c>
      <c r="O33" s="20">
        <v>4</v>
      </c>
      <c r="P33" s="20">
        <v>4</v>
      </c>
      <c r="Q33" s="20">
        <v>1</v>
      </c>
      <c r="R33" s="20">
        <v>1</v>
      </c>
      <c r="S33" s="32">
        <f t="shared" si="4"/>
        <v>2.5</v>
      </c>
      <c r="T33" s="20">
        <v>3</v>
      </c>
      <c r="U33" s="20">
        <v>4</v>
      </c>
      <c r="V33" s="20">
        <v>3</v>
      </c>
      <c r="W33" s="20">
        <v>2</v>
      </c>
      <c r="X33" s="20">
        <v>4</v>
      </c>
      <c r="Y33" s="32">
        <f t="shared" si="5"/>
        <v>3.2</v>
      </c>
      <c r="Z33" s="20">
        <v>4</v>
      </c>
      <c r="AA33" s="20">
        <v>3</v>
      </c>
      <c r="AB33" s="20">
        <v>4</v>
      </c>
      <c r="AC33" s="33">
        <f t="shared" si="6"/>
        <v>3.6666666666666665</v>
      </c>
      <c r="AD33" s="20">
        <f t="shared" si="0"/>
        <v>73.366666666666674</v>
      </c>
      <c r="AE33" s="21">
        <f t="shared" si="7"/>
        <v>3.4936507936507941</v>
      </c>
    </row>
    <row r="34" spans="1:31" x14ac:dyDescent="0.25">
      <c r="A34" s="20">
        <v>29</v>
      </c>
      <c r="B34" s="20" t="s">
        <v>48</v>
      </c>
      <c r="C34" s="20">
        <v>4</v>
      </c>
      <c r="D34" s="20">
        <v>3</v>
      </c>
      <c r="E34" s="20">
        <v>0</v>
      </c>
      <c r="F34" s="32">
        <f t="shared" si="1"/>
        <v>2.3333333333333335</v>
      </c>
      <c r="G34" s="20">
        <v>4</v>
      </c>
      <c r="H34" s="20">
        <v>0</v>
      </c>
      <c r="I34" s="20">
        <v>0</v>
      </c>
      <c r="J34" s="32">
        <f t="shared" si="2"/>
        <v>1.3333333333333333</v>
      </c>
      <c r="K34" s="20">
        <v>3</v>
      </c>
      <c r="L34" s="20">
        <v>3</v>
      </c>
      <c r="M34" s="20">
        <v>1</v>
      </c>
      <c r="N34" s="32">
        <f t="shared" si="3"/>
        <v>2.3333333333333335</v>
      </c>
      <c r="O34" s="20">
        <v>3</v>
      </c>
      <c r="P34" s="20">
        <v>3</v>
      </c>
      <c r="Q34" s="20">
        <v>1</v>
      </c>
      <c r="R34" s="20">
        <v>1</v>
      </c>
      <c r="S34" s="32">
        <f t="shared" si="4"/>
        <v>2</v>
      </c>
      <c r="T34" s="20">
        <v>4</v>
      </c>
      <c r="U34" s="20">
        <v>4</v>
      </c>
      <c r="V34" s="20">
        <v>4</v>
      </c>
      <c r="W34" s="20">
        <v>1</v>
      </c>
      <c r="X34" s="20">
        <v>3</v>
      </c>
      <c r="Y34" s="32">
        <f t="shared" si="5"/>
        <v>3.2</v>
      </c>
      <c r="Z34" s="20">
        <v>3</v>
      </c>
      <c r="AA34" s="20">
        <v>2</v>
      </c>
      <c r="AB34" s="20">
        <v>2</v>
      </c>
      <c r="AC34" s="33">
        <f t="shared" si="6"/>
        <v>2.3333333333333335</v>
      </c>
      <c r="AD34" s="20">
        <f t="shared" si="0"/>
        <v>60.2</v>
      </c>
      <c r="AE34" s="21">
        <f t="shared" si="7"/>
        <v>2.8666666666666667</v>
      </c>
    </row>
    <row r="35" spans="1:31" x14ac:dyDescent="0.25">
      <c r="A35" s="20">
        <v>30</v>
      </c>
      <c r="B35" s="20" t="s">
        <v>49</v>
      </c>
      <c r="C35" s="20">
        <v>4</v>
      </c>
      <c r="D35" s="20">
        <v>4</v>
      </c>
      <c r="E35" s="20">
        <v>2</v>
      </c>
      <c r="F35" s="32">
        <f t="shared" si="1"/>
        <v>3.3333333333333335</v>
      </c>
      <c r="G35" s="20">
        <v>4</v>
      </c>
      <c r="H35" s="20">
        <v>3</v>
      </c>
      <c r="I35" s="20">
        <v>2</v>
      </c>
      <c r="J35" s="32">
        <f t="shared" si="2"/>
        <v>3</v>
      </c>
      <c r="K35" s="20">
        <v>3</v>
      </c>
      <c r="L35" s="20">
        <v>4</v>
      </c>
      <c r="M35" s="20">
        <v>2</v>
      </c>
      <c r="N35" s="32">
        <f t="shared" si="3"/>
        <v>3</v>
      </c>
      <c r="O35" s="20">
        <v>4</v>
      </c>
      <c r="P35" s="20">
        <v>4</v>
      </c>
      <c r="Q35" s="20">
        <v>3</v>
      </c>
      <c r="R35" s="20">
        <v>2</v>
      </c>
      <c r="S35" s="32">
        <f t="shared" si="4"/>
        <v>3.25</v>
      </c>
      <c r="T35" s="20">
        <v>4</v>
      </c>
      <c r="U35" s="20">
        <v>4</v>
      </c>
      <c r="V35" s="20">
        <v>4</v>
      </c>
      <c r="W35" s="20">
        <v>3</v>
      </c>
      <c r="X35" s="20">
        <v>4</v>
      </c>
      <c r="Y35" s="32">
        <f t="shared" si="5"/>
        <v>3.8</v>
      </c>
      <c r="Z35" s="20">
        <v>4</v>
      </c>
      <c r="AA35" s="20">
        <v>3</v>
      </c>
      <c r="AB35" s="20">
        <v>4</v>
      </c>
      <c r="AC35" s="33">
        <f t="shared" si="6"/>
        <v>3.6666666666666665</v>
      </c>
      <c r="AD35" s="20">
        <f t="shared" si="0"/>
        <v>87.38333333333334</v>
      </c>
      <c r="AE35" s="21">
        <f t="shared" si="7"/>
        <v>4.1611111111111114</v>
      </c>
    </row>
    <row r="36" spans="1:31" x14ac:dyDescent="0.25">
      <c r="A36" s="20">
        <v>31</v>
      </c>
      <c r="B36" s="20" t="s">
        <v>50</v>
      </c>
      <c r="C36" s="20">
        <v>4</v>
      </c>
      <c r="D36" s="20">
        <v>4</v>
      </c>
      <c r="E36" s="20">
        <v>1</v>
      </c>
      <c r="F36" s="32">
        <f t="shared" si="1"/>
        <v>3</v>
      </c>
      <c r="G36" s="20">
        <v>4</v>
      </c>
      <c r="H36" s="20">
        <v>1</v>
      </c>
      <c r="I36" s="20">
        <v>1</v>
      </c>
      <c r="J36" s="32">
        <f t="shared" si="2"/>
        <v>2</v>
      </c>
      <c r="K36" s="20">
        <v>4</v>
      </c>
      <c r="L36" s="20">
        <v>4</v>
      </c>
      <c r="M36" s="20">
        <v>1</v>
      </c>
      <c r="N36" s="32">
        <f t="shared" si="3"/>
        <v>3</v>
      </c>
      <c r="O36" s="20">
        <v>4</v>
      </c>
      <c r="P36" s="20">
        <v>3</v>
      </c>
      <c r="Q36" s="20">
        <v>2</v>
      </c>
      <c r="R36" s="20">
        <v>1</v>
      </c>
      <c r="S36" s="32">
        <f t="shared" si="4"/>
        <v>2.5</v>
      </c>
      <c r="T36" s="20">
        <v>4</v>
      </c>
      <c r="U36" s="20">
        <v>4</v>
      </c>
      <c r="V36" s="20">
        <v>4</v>
      </c>
      <c r="W36" s="20">
        <v>1</v>
      </c>
      <c r="X36" s="20">
        <v>3</v>
      </c>
      <c r="Y36" s="32">
        <f t="shared" si="5"/>
        <v>3.2</v>
      </c>
      <c r="Z36" s="20">
        <v>4</v>
      </c>
      <c r="AA36" s="20">
        <v>3</v>
      </c>
      <c r="AB36" s="20">
        <v>3</v>
      </c>
      <c r="AC36" s="33">
        <f t="shared" si="6"/>
        <v>3.3333333333333335</v>
      </c>
      <c r="AD36" s="20">
        <f t="shared" si="0"/>
        <v>73.7</v>
      </c>
      <c r="AE36" s="21">
        <f t="shared" si="7"/>
        <v>3.5095238095238095</v>
      </c>
    </row>
    <row r="37" spans="1:31" x14ac:dyDescent="0.25">
      <c r="A37" s="20">
        <v>32</v>
      </c>
      <c r="B37" s="20" t="s">
        <v>51</v>
      </c>
      <c r="C37" s="20">
        <v>4</v>
      </c>
      <c r="D37" s="20">
        <v>3</v>
      </c>
      <c r="E37" s="20">
        <v>0</v>
      </c>
      <c r="F37" s="32">
        <f t="shared" si="1"/>
        <v>2.3333333333333335</v>
      </c>
      <c r="G37" s="20">
        <v>4</v>
      </c>
      <c r="H37" s="20">
        <v>2</v>
      </c>
      <c r="I37" s="20">
        <v>1</v>
      </c>
      <c r="J37" s="32">
        <f t="shared" si="2"/>
        <v>2.3333333333333335</v>
      </c>
      <c r="K37" s="20">
        <v>3</v>
      </c>
      <c r="L37" s="20">
        <v>4</v>
      </c>
      <c r="M37" s="20">
        <v>1</v>
      </c>
      <c r="N37" s="32">
        <f t="shared" si="3"/>
        <v>2.6666666666666665</v>
      </c>
      <c r="O37" s="20">
        <v>4</v>
      </c>
      <c r="P37" s="20">
        <v>4</v>
      </c>
      <c r="Q37" s="20">
        <v>3</v>
      </c>
      <c r="R37" s="20">
        <v>1</v>
      </c>
      <c r="S37" s="32">
        <f t="shared" si="4"/>
        <v>3</v>
      </c>
      <c r="T37" s="20">
        <v>3</v>
      </c>
      <c r="U37" s="20">
        <v>4</v>
      </c>
      <c r="V37" s="20">
        <v>3</v>
      </c>
      <c r="W37" s="20">
        <v>2</v>
      </c>
      <c r="X37" s="20">
        <v>4</v>
      </c>
      <c r="Y37" s="32">
        <f t="shared" si="5"/>
        <v>3.2</v>
      </c>
      <c r="Z37" s="20">
        <v>4</v>
      </c>
      <c r="AA37" s="20">
        <v>3</v>
      </c>
      <c r="AB37" s="20">
        <v>3</v>
      </c>
      <c r="AC37" s="33">
        <f t="shared" si="6"/>
        <v>3.3333333333333335</v>
      </c>
      <c r="AD37" s="20">
        <f t="shared" si="0"/>
        <v>73.533333333333331</v>
      </c>
      <c r="AE37" s="21">
        <f t="shared" si="7"/>
        <v>3.5015873015873016</v>
      </c>
    </row>
    <row r="38" spans="1:31" x14ac:dyDescent="0.25">
      <c r="A38" s="4"/>
      <c r="B38" s="20"/>
      <c r="C38" s="20">
        <f>SUM(C6:C32)</f>
        <v>108</v>
      </c>
      <c r="D38" s="20">
        <f t="shared" ref="D38:AD38" si="8">SUM(D6:D32)</f>
        <v>105</v>
      </c>
      <c r="E38" s="20">
        <f t="shared" si="8"/>
        <v>34</v>
      </c>
      <c r="F38" s="25"/>
      <c r="G38" s="20">
        <f t="shared" si="8"/>
        <v>108</v>
      </c>
      <c r="H38" s="20">
        <f t="shared" si="8"/>
        <v>72</v>
      </c>
      <c r="I38" s="20">
        <f t="shared" si="8"/>
        <v>43</v>
      </c>
      <c r="J38" s="25"/>
      <c r="K38" s="20">
        <f t="shared" si="8"/>
        <v>90</v>
      </c>
      <c r="L38" s="20">
        <f t="shared" si="8"/>
        <v>107</v>
      </c>
      <c r="M38" s="20">
        <f t="shared" si="8"/>
        <v>56</v>
      </c>
      <c r="N38" s="25"/>
      <c r="O38" s="20">
        <f t="shared" si="8"/>
        <v>105</v>
      </c>
      <c r="P38" s="20">
        <f t="shared" si="8"/>
        <v>105</v>
      </c>
      <c r="Q38" s="20">
        <f t="shared" si="8"/>
        <v>65</v>
      </c>
      <c r="R38" s="20">
        <f t="shared" si="8"/>
        <v>42</v>
      </c>
      <c r="S38" s="25"/>
      <c r="T38" s="20">
        <f t="shared" si="8"/>
        <v>102</v>
      </c>
      <c r="U38" s="20">
        <f t="shared" si="8"/>
        <v>104</v>
      </c>
      <c r="V38" s="20">
        <f t="shared" si="8"/>
        <v>102</v>
      </c>
      <c r="W38" s="20">
        <f t="shared" si="8"/>
        <v>54</v>
      </c>
      <c r="X38" s="20">
        <f t="shared" si="8"/>
        <v>102</v>
      </c>
      <c r="Y38" s="25"/>
      <c r="Z38" s="20">
        <f t="shared" si="8"/>
        <v>106</v>
      </c>
      <c r="AA38" s="20">
        <f t="shared" si="8"/>
        <v>84</v>
      </c>
      <c r="AB38" s="20">
        <f t="shared" si="8"/>
        <v>76</v>
      </c>
      <c r="AC38" s="25"/>
      <c r="AD38" s="20">
        <f t="shared" si="8"/>
        <v>2183.0500000000002</v>
      </c>
      <c r="AE38" s="21">
        <f>AVERAGE(AE6:AE32)</f>
        <v>3.8501763668430331</v>
      </c>
    </row>
    <row r="39" spans="1:31" x14ac:dyDescent="0.25">
      <c r="A39" s="4"/>
      <c r="B39" s="20"/>
      <c r="C39" s="21">
        <f>C38/27</f>
        <v>4</v>
      </c>
      <c r="D39" s="21">
        <f t="shared" ref="D39:AD39" si="9">D38/27</f>
        <v>3.8888888888888888</v>
      </c>
      <c r="E39" s="21">
        <f t="shared" si="9"/>
        <v>1.2592592592592593</v>
      </c>
      <c r="F39" s="26"/>
      <c r="G39" s="21">
        <f t="shared" si="9"/>
        <v>4</v>
      </c>
      <c r="H39" s="21">
        <f t="shared" si="9"/>
        <v>2.6666666666666665</v>
      </c>
      <c r="I39" s="21">
        <f t="shared" si="9"/>
        <v>1.5925925925925926</v>
      </c>
      <c r="J39" s="26"/>
      <c r="K39" s="21">
        <f t="shared" si="9"/>
        <v>3.3333333333333335</v>
      </c>
      <c r="L39" s="21">
        <f t="shared" si="9"/>
        <v>3.9629629629629628</v>
      </c>
      <c r="M39" s="21">
        <f t="shared" si="9"/>
        <v>2.074074074074074</v>
      </c>
      <c r="N39" s="26"/>
      <c r="O39" s="21">
        <f t="shared" si="9"/>
        <v>3.8888888888888888</v>
      </c>
      <c r="P39" s="21">
        <f t="shared" si="9"/>
        <v>3.8888888888888888</v>
      </c>
      <c r="Q39" s="21">
        <f t="shared" si="9"/>
        <v>2.4074074074074074</v>
      </c>
      <c r="R39" s="21">
        <f t="shared" si="9"/>
        <v>1.5555555555555556</v>
      </c>
      <c r="S39" s="26"/>
      <c r="T39" s="21">
        <f t="shared" si="9"/>
        <v>3.7777777777777777</v>
      </c>
      <c r="U39" s="21">
        <f t="shared" si="9"/>
        <v>3.8518518518518516</v>
      </c>
      <c r="V39" s="21">
        <f t="shared" si="9"/>
        <v>3.7777777777777777</v>
      </c>
      <c r="W39" s="21">
        <f t="shared" si="9"/>
        <v>2</v>
      </c>
      <c r="X39" s="21">
        <f t="shared" si="9"/>
        <v>3.7777777777777777</v>
      </c>
      <c r="Y39" s="26"/>
      <c r="Z39" s="21">
        <f t="shared" si="9"/>
        <v>3.925925925925926</v>
      </c>
      <c r="AA39" s="21">
        <f t="shared" si="9"/>
        <v>3.1111111111111112</v>
      </c>
      <c r="AB39" s="21">
        <f t="shared" si="9"/>
        <v>2.8148148148148149</v>
      </c>
      <c r="AC39" s="26"/>
      <c r="AD39" s="21">
        <f t="shared" si="9"/>
        <v>80.853703703703715</v>
      </c>
      <c r="AE39" s="4"/>
    </row>
    <row r="40" spans="1:31" x14ac:dyDescent="0.25">
      <c r="A40" s="4"/>
      <c r="B40" s="20"/>
      <c r="C40" s="21">
        <f>STDEV(C6:C37)</f>
        <v>0</v>
      </c>
      <c r="D40" s="21">
        <f t="shared" ref="D40:AB40" si="10">STDEV(D6:D37)</f>
        <v>0.36890203262847354</v>
      </c>
      <c r="E40" s="21">
        <f t="shared" si="10"/>
        <v>0.99798183447169209</v>
      </c>
      <c r="F40" s="26"/>
      <c r="G40" s="21">
        <f t="shared" si="10"/>
        <v>0</v>
      </c>
      <c r="H40" s="21">
        <f t="shared" si="10"/>
        <v>0.84182501438167634</v>
      </c>
      <c r="I40" s="21">
        <f t="shared" si="10"/>
        <v>0.672021505032247</v>
      </c>
      <c r="J40" s="26"/>
      <c r="K40" s="21">
        <f t="shared" si="10"/>
        <v>0.53506104565801194</v>
      </c>
      <c r="L40" s="21">
        <f t="shared" si="10"/>
        <v>0.24593468841898236</v>
      </c>
      <c r="M40" s="21">
        <f t="shared" si="10"/>
        <v>0.75935031653763496</v>
      </c>
      <c r="N40" s="26"/>
      <c r="O40" s="21">
        <f t="shared" si="10"/>
        <v>0.3360107525161235</v>
      </c>
      <c r="P40" s="21">
        <f t="shared" si="10"/>
        <v>0.36890203262847354</v>
      </c>
      <c r="Q40" s="21">
        <f t="shared" si="10"/>
        <v>0.60157722803503999</v>
      </c>
      <c r="R40" s="21">
        <f t="shared" si="10"/>
        <v>0.50800050800076202</v>
      </c>
      <c r="S40" s="26"/>
      <c r="T40" s="21">
        <f t="shared" si="10"/>
        <v>0.43994134506405985</v>
      </c>
      <c r="U40" s="21">
        <f t="shared" si="10"/>
        <v>0.3360107525161235</v>
      </c>
      <c r="V40" s="21">
        <f t="shared" si="10"/>
        <v>0.43994134506405985</v>
      </c>
      <c r="W40" s="21">
        <f t="shared" si="10"/>
        <v>0.89746506805952997</v>
      </c>
      <c r="X40" s="21">
        <f t="shared" si="10"/>
        <v>0.43994134506405985</v>
      </c>
      <c r="Y40" s="26"/>
      <c r="Z40" s="21">
        <f t="shared" si="10"/>
        <v>0.29614458108029906</v>
      </c>
      <c r="AA40" s="21">
        <f t="shared" si="10"/>
        <v>0.61892205981773851</v>
      </c>
      <c r="AB40" s="21">
        <f t="shared" si="10"/>
        <v>0.97550648548628649</v>
      </c>
      <c r="AC40" s="26"/>
      <c r="AD40" s="21"/>
      <c r="AE40" s="4"/>
    </row>
    <row r="41" spans="1:31" x14ac:dyDescent="0.25">
      <c r="A41" s="4"/>
      <c r="B41" s="20">
        <f>SUM(C41:AB41)/6</f>
        <v>3.0970164609053494</v>
      </c>
      <c r="C41" s="45">
        <f>(C38+D38+E38)/(3*27)</f>
        <v>3.0493827160493829</v>
      </c>
      <c r="D41" s="45"/>
      <c r="E41" s="45"/>
      <c r="F41" s="26"/>
      <c r="G41" s="45">
        <f>(G38+H38+I38)/(3*27)</f>
        <v>2.7530864197530862</v>
      </c>
      <c r="H41" s="45"/>
      <c r="I41" s="45"/>
      <c r="J41" s="26"/>
      <c r="K41" s="45">
        <f>(K38+L38+M38)/(3*27)</f>
        <v>3.1234567901234569</v>
      </c>
      <c r="L41" s="45"/>
      <c r="M41" s="45"/>
      <c r="N41" s="26"/>
      <c r="O41" s="45">
        <f>(O38+P38+Q38+R38)/(4*27)</f>
        <v>2.9351851851851851</v>
      </c>
      <c r="P41" s="45"/>
      <c r="Q41" s="45"/>
      <c r="R41" s="45"/>
      <c r="S41" s="26"/>
      <c r="T41" s="45">
        <f>SUM(T38:X38)/(5*27)</f>
        <v>3.4370370370370371</v>
      </c>
      <c r="U41" s="45"/>
      <c r="V41" s="45"/>
      <c r="W41" s="45"/>
      <c r="X41" s="45"/>
      <c r="Y41" s="26"/>
      <c r="Z41" s="45">
        <f>(Z38+AA38+AB38)/(3*27)</f>
        <v>3.2839506172839505</v>
      </c>
      <c r="AA41" s="45"/>
      <c r="AB41" s="45"/>
      <c r="AC41" s="26"/>
      <c r="AD41" s="4">
        <f>SUM(A41:AB41)/6</f>
        <v>3.6131858710562414</v>
      </c>
      <c r="AE41" s="4"/>
    </row>
    <row r="42" spans="1:31" x14ac:dyDescent="0.25">
      <c r="A42" s="4"/>
      <c r="B42" s="20"/>
      <c r="C42" s="35"/>
      <c r="D42" s="36"/>
      <c r="E42" s="37"/>
      <c r="F42" s="27"/>
      <c r="G42" s="35"/>
      <c r="H42" s="36"/>
      <c r="I42" s="37"/>
      <c r="J42" s="27"/>
      <c r="K42" s="35"/>
      <c r="L42" s="36"/>
      <c r="M42" s="37"/>
      <c r="N42" s="27"/>
      <c r="O42" s="35"/>
      <c r="P42" s="36"/>
      <c r="Q42" s="36"/>
      <c r="R42" s="37"/>
      <c r="S42" s="27"/>
      <c r="T42" s="35"/>
      <c r="U42" s="36"/>
      <c r="V42" s="36"/>
      <c r="W42" s="36"/>
      <c r="X42" s="37"/>
      <c r="Y42" s="27"/>
      <c r="Z42" s="35"/>
      <c r="AA42" s="36"/>
      <c r="AB42" s="37"/>
      <c r="AC42" s="28"/>
      <c r="AD42" s="4"/>
      <c r="AE42" s="4"/>
    </row>
    <row r="43" spans="1:31" x14ac:dyDescent="0.25">
      <c r="A43" s="4"/>
      <c r="B43" s="20"/>
      <c r="C43" s="44" t="s">
        <v>6</v>
      </c>
      <c r="D43" s="44"/>
      <c r="E43" s="44"/>
      <c r="F43" s="25"/>
      <c r="G43" s="44" t="s">
        <v>7</v>
      </c>
      <c r="H43" s="44"/>
      <c r="I43" s="44"/>
      <c r="J43" s="25"/>
      <c r="K43" s="44" t="s">
        <v>8</v>
      </c>
      <c r="L43" s="44"/>
      <c r="M43" s="44"/>
      <c r="N43" s="25"/>
      <c r="O43" s="44" t="s">
        <v>9</v>
      </c>
      <c r="P43" s="44"/>
      <c r="Q43" s="44"/>
      <c r="R43" s="44"/>
      <c r="S43" s="25"/>
      <c r="T43" s="44" t="s">
        <v>10</v>
      </c>
      <c r="U43" s="44"/>
      <c r="V43" s="44"/>
      <c r="W43" s="44"/>
      <c r="X43" s="44"/>
      <c r="Y43" s="25"/>
      <c r="Z43" s="44" t="s">
        <v>11</v>
      </c>
      <c r="AA43" s="44"/>
      <c r="AB43" s="44"/>
      <c r="AC43" s="25"/>
      <c r="AD43" s="4"/>
      <c r="AE43" s="4"/>
    </row>
  </sheetData>
  <mergeCells count="23">
    <mergeCell ref="C43:E43"/>
    <mergeCell ref="Z42:AB42"/>
    <mergeCell ref="C41:E41"/>
    <mergeCell ref="G41:I41"/>
    <mergeCell ref="K41:M41"/>
    <mergeCell ref="O41:R41"/>
    <mergeCell ref="T41:X41"/>
    <mergeCell ref="AD4:AD5"/>
    <mergeCell ref="AE4:AE5"/>
    <mergeCell ref="G43:I43"/>
    <mergeCell ref="K43:M43"/>
    <mergeCell ref="A4:A5"/>
    <mergeCell ref="B4:B5"/>
    <mergeCell ref="C4:AB4"/>
    <mergeCell ref="O43:R43"/>
    <mergeCell ref="T43:X43"/>
    <mergeCell ref="Z43:AB43"/>
    <mergeCell ref="Z41:AB41"/>
    <mergeCell ref="C42:E42"/>
    <mergeCell ref="G42:I42"/>
    <mergeCell ref="K42:M42"/>
    <mergeCell ref="O42:R42"/>
    <mergeCell ref="T42:X42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zoomScale="80" zoomScaleNormal="80" workbookViewId="0">
      <selection activeCell="F9" sqref="F9"/>
    </sheetView>
  </sheetViews>
  <sheetFormatPr defaultRowHeight="15" x14ac:dyDescent="0.25"/>
  <cols>
    <col min="1" max="1" width="5.140625" style="6" customWidth="1"/>
    <col min="2" max="2" width="36" style="7" customWidth="1"/>
    <col min="3" max="3" width="2" style="7" customWidth="1"/>
    <col min="4" max="4" width="54.85546875" customWidth="1"/>
  </cols>
  <sheetData>
    <row r="1" spans="1:4" ht="21" customHeight="1" x14ac:dyDescent="0.25">
      <c r="A1" s="48" t="s">
        <v>14</v>
      </c>
      <c r="B1" s="48"/>
      <c r="C1" s="8"/>
      <c r="D1" s="16" t="s">
        <v>19</v>
      </c>
    </row>
    <row r="2" spans="1:4" ht="21" customHeight="1" x14ac:dyDescent="0.25">
      <c r="A2" s="48"/>
      <c r="B2" s="48"/>
      <c r="C2" s="8"/>
      <c r="D2" s="10" t="s">
        <v>18</v>
      </c>
    </row>
    <row r="3" spans="1:4" ht="21" customHeight="1" x14ac:dyDescent="0.25">
      <c r="A3" s="49" t="s">
        <v>15</v>
      </c>
      <c r="B3" s="49"/>
      <c r="C3" s="9"/>
      <c r="D3" s="10" t="s">
        <v>17</v>
      </c>
    </row>
    <row r="4" spans="1:4" ht="21" customHeight="1" thickBot="1" x14ac:dyDescent="0.3">
      <c r="A4" s="49"/>
      <c r="B4" s="49"/>
      <c r="C4" s="9"/>
      <c r="D4" s="11" t="s">
        <v>16</v>
      </c>
    </row>
    <row r="5" spans="1:4" ht="15.75" thickBot="1" x14ac:dyDescent="0.3"/>
    <row r="6" spans="1:4" ht="18" customHeight="1" thickBot="1" x14ac:dyDescent="0.3">
      <c r="A6" s="14" t="s">
        <v>2</v>
      </c>
      <c r="B6" s="15" t="s">
        <v>12</v>
      </c>
      <c r="C6" s="50" t="s">
        <v>13</v>
      </c>
      <c r="D6" s="51"/>
    </row>
    <row r="7" spans="1:4" ht="45" x14ac:dyDescent="0.25">
      <c r="A7" s="13">
        <v>1</v>
      </c>
      <c r="B7" s="17" t="s">
        <v>53</v>
      </c>
      <c r="C7" s="52"/>
      <c r="D7" s="53"/>
    </row>
    <row r="8" spans="1:4" ht="45" x14ac:dyDescent="0.25">
      <c r="A8" s="12">
        <v>2</v>
      </c>
      <c r="B8" s="18" t="s">
        <v>54</v>
      </c>
      <c r="C8" s="54"/>
      <c r="D8" s="55"/>
    </row>
    <row r="9" spans="1:4" ht="60" x14ac:dyDescent="0.25">
      <c r="A9" s="13">
        <v>3</v>
      </c>
      <c r="B9" s="18" t="s">
        <v>55</v>
      </c>
      <c r="C9" s="54"/>
      <c r="D9" s="55"/>
    </row>
    <row r="10" spans="1:4" ht="75" x14ac:dyDescent="0.25">
      <c r="A10" s="12">
        <v>4</v>
      </c>
      <c r="B10" s="18" t="s">
        <v>58</v>
      </c>
      <c r="C10" s="54"/>
      <c r="D10" s="55"/>
    </row>
    <row r="11" spans="1:4" ht="54" customHeight="1" x14ac:dyDescent="0.25">
      <c r="A11" s="13">
        <v>5</v>
      </c>
      <c r="B11" s="18" t="s">
        <v>56</v>
      </c>
      <c r="C11" s="54"/>
      <c r="D11" s="55"/>
    </row>
    <row r="12" spans="1:4" ht="60.75" thickBot="1" x14ac:dyDescent="0.3">
      <c r="A12" s="12">
        <v>6</v>
      </c>
      <c r="B12" s="19" t="s">
        <v>57</v>
      </c>
      <c r="C12" s="46"/>
      <c r="D12" s="47"/>
    </row>
  </sheetData>
  <mergeCells count="9">
    <mergeCell ref="C12:D12"/>
    <mergeCell ref="A1:B2"/>
    <mergeCell ref="A3:B4"/>
    <mergeCell ref="C6:D6"/>
    <mergeCell ref="C7:D7"/>
    <mergeCell ref="C8:D8"/>
    <mergeCell ref="C9:D9"/>
    <mergeCell ref="C10:D10"/>
    <mergeCell ref="C11:D11"/>
  </mergeCells>
  <pageMargins left="0.51181102362204722" right="0.31496062992125984" top="0.74803149606299213" bottom="0.74803149606299213" header="0.31496062992125984" footer="0.31496062992125984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Kuesioner</vt:lpstr>
      <vt:lpstr>Observasi RPP</vt:lpstr>
      <vt:lpstr>Wawancara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LENOVO</cp:lastModifiedBy>
  <cp:lastPrinted>2018-06-14T03:52:04Z</cp:lastPrinted>
  <dcterms:created xsi:type="dcterms:W3CDTF">2018-06-14T02:24:36Z</dcterms:created>
  <dcterms:modified xsi:type="dcterms:W3CDTF">2019-08-11T07:36:45Z</dcterms:modified>
</cp:coreProperties>
</file>